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Data-MU.lv.ads.niedersachsen.de\mu-home$\Wende-Susanne\Vorgänge\markraumumstellung\"/>
    </mc:Choice>
  </mc:AlternateContent>
  <bookViews>
    <workbookView xWindow="0" yWindow="0" windowWidth="28800" windowHeight="13935" tabRatio="852" firstSheet="1" activeTab="2"/>
  </bookViews>
  <sheets>
    <sheet name="A.0_Ausfuellhilfe" sheetId="130" r:id="rId1"/>
    <sheet name="A.1_Allgemeine_Informationen" sheetId="1" r:id="rId2"/>
    <sheet name="A.2_Waelzungskosten" sheetId="69" r:id="rId3"/>
    <sheet name="B.1_Ist_BAB_2017" sheetId="47" r:id="rId4"/>
    <sheet name="B.2_RechtUndBeratung" sheetId="132" r:id="rId5"/>
    <sheet name="B.3_Ist_AKHK_2017" sheetId="133" r:id="rId6"/>
    <sheet name="B.4_Ist_kalk_GewSt_2017" sheetId="135" r:id="rId7"/>
    <sheet name="C.1_Plan_BAB_2019" sheetId="136" r:id="rId8"/>
    <sheet name="C.2_RechtUndBeratung" sheetId="137" r:id="rId9"/>
    <sheet name="D_Nutzungsdauern" sheetId="125" r:id="rId10"/>
    <sheet name="E_Anmerkungen" sheetId="131" r:id="rId11"/>
  </sheets>
  <definedNames>
    <definedName name="_xlnm._FilterDatabase" localSheetId="1" hidden="1">A.1_Allgemeine_Informationen!$F$17:$F$17</definedName>
    <definedName name="_xlnm.Print_Area" localSheetId="0">A.0_Ausfuellhilfe!$A$1:$I$26</definedName>
    <definedName name="_xlnm.Print_Area" localSheetId="1">A.1_Allgemeine_Informationen!$A$1:$D$24</definedName>
    <definedName name="_xlnm.Print_Area" localSheetId="2">A.2_Waelzungskosten!$A$1:$E$25</definedName>
    <definedName name="_xlnm.Print_Area" localSheetId="3">B.1_Ist_BAB_2017!$A$1:$G$155</definedName>
    <definedName name="_xlnm.Print_Area" localSheetId="9">D_Nutzungsdauern!$A$1:$G$47</definedName>
    <definedName name="_xlnm.Print_Area" localSheetId="10">E_Anmerkungen!$A$1:$G$31</definedName>
    <definedName name="Gaspool">A.1_Allgemeine_Informationen!$B$33:$B$43</definedName>
    <definedName name="Marktgebiete">A.1_Allgemeine_Informationen!$B$27:$B$29</definedName>
    <definedName name="NCG">A.1_Allgemeine_Informationen!$C$33:$C$38</definedName>
    <definedName name="Z_0E2A2160_8744_4154_A618_3ADA0BDC9424_.wvu.PrintArea" localSheetId="2" hidden="1">A.2_Waelzungskosten!#REF!</definedName>
    <definedName name="Z_0E2A2160_8744_4154_A618_3ADA0BDC9424_.wvu.PrintArea" localSheetId="3" hidden="1">B.1_Ist_BAB_2017!$B$2:$C$2</definedName>
    <definedName name="Z_0E2A2160_8744_4154_A618_3ADA0BDC9424_.wvu.PrintTitles" localSheetId="3" hidden="1">B.1_Ist_BAB_2017!$B:$C,B.1_Ist_BAB_2017!$2:$2</definedName>
    <definedName name="Z_8C9D86F0_E2DD_4158_B04E_EE6EF937241B_.wvu.FilterData" localSheetId="1" hidden="1">A.1_Allgemeine_Informationen!$F$17</definedName>
    <definedName name="Z_8C9D86F0_E2DD_4158_B04E_EE6EF937241B_.wvu.PrintArea" localSheetId="1" hidden="1">A.1_Allgemeine_Informationen!$A$1:$D$24</definedName>
    <definedName name="Z_8C9D86F0_E2DD_4158_B04E_EE6EF937241B_.wvu.PrintArea" localSheetId="2" hidden="1">A.2_Waelzungskosten!$A$1:$D$3</definedName>
    <definedName name="Z_8C9D86F0_E2DD_4158_B04E_EE6EF937241B_.wvu.PrintArea" localSheetId="3" hidden="1">B.1_Ist_BAB_2017!$A$1:$E$2</definedName>
    <definedName name="Z_8C9D86F0_E2DD_4158_B04E_EE6EF937241B_.wvu.PrintArea" localSheetId="9" hidden="1">D_Nutzungsdauern!$A$1:$G$47</definedName>
  </definedNames>
  <calcPr calcId="152511" iterate="1"/>
  <customWorkbookViews>
    <customWorkbookView name="611-3 - Persönliche Ansicht" guid="{8C9D86F0-E2DD-4158-B04E-EE6EF937241B}" mergeInterval="0" personalView="1" maximized="1" windowWidth="1916" windowHeight="855" tabRatio="705" activeSheetId="125"/>
  </customWorkbookViews>
</workbook>
</file>

<file path=xl/calcChain.xml><?xml version="1.0" encoding="utf-8"?>
<calcChain xmlns="http://schemas.openxmlformats.org/spreadsheetml/2006/main">
  <c r="D6" i="69" l="1"/>
  <c r="G47" i="133" l="1"/>
  <c r="G46" i="133"/>
  <c r="G45" i="133"/>
  <c r="G44" i="133"/>
  <c r="G43" i="133"/>
  <c r="G42" i="133"/>
  <c r="G41" i="133"/>
  <c r="G40" i="133"/>
  <c r="G39" i="133"/>
  <c r="G38" i="133"/>
  <c r="G37" i="133"/>
  <c r="G36" i="133"/>
  <c r="G35" i="133"/>
  <c r="G34" i="133"/>
  <c r="G33" i="133"/>
  <c r="G32" i="133"/>
  <c r="G31" i="133"/>
  <c r="G30" i="133"/>
  <c r="G29" i="133"/>
  <c r="G28" i="133"/>
  <c r="G27" i="133"/>
  <c r="G26" i="133"/>
  <c r="G25" i="133"/>
  <c r="G24" i="133"/>
  <c r="G23" i="133"/>
  <c r="G22" i="133"/>
  <c r="G21" i="133"/>
  <c r="G20" i="133"/>
  <c r="G19" i="133"/>
  <c r="G18" i="133"/>
  <c r="G17" i="133"/>
  <c r="G16" i="133"/>
  <c r="G15" i="133"/>
  <c r="G14" i="133"/>
  <c r="G13" i="133"/>
  <c r="G12" i="133"/>
  <c r="G11" i="133"/>
  <c r="G10" i="133"/>
  <c r="G9" i="133"/>
  <c r="G8" i="133"/>
  <c r="G7" i="133"/>
  <c r="G6" i="133"/>
  <c r="G5" i="133"/>
  <c r="F47" i="133"/>
  <c r="F46" i="133"/>
  <c r="F45" i="133"/>
  <c r="F44" i="133"/>
  <c r="F43" i="133"/>
  <c r="F42" i="133"/>
  <c r="F41" i="133"/>
  <c r="F40" i="133"/>
  <c r="F39" i="133"/>
  <c r="F38" i="133"/>
  <c r="F37" i="133"/>
  <c r="F36" i="133"/>
  <c r="F35" i="133"/>
  <c r="F34" i="133"/>
  <c r="F33" i="133"/>
  <c r="F32" i="133"/>
  <c r="F31" i="133"/>
  <c r="F30" i="133"/>
  <c r="F29" i="133"/>
  <c r="F28" i="133"/>
  <c r="F27" i="133"/>
  <c r="F26" i="133"/>
  <c r="F25" i="133"/>
  <c r="F24" i="133"/>
  <c r="F23" i="133"/>
  <c r="F22" i="133"/>
  <c r="F21" i="133"/>
  <c r="F20" i="133"/>
  <c r="F19" i="133"/>
  <c r="F18" i="133"/>
  <c r="F17" i="133"/>
  <c r="F16" i="133"/>
  <c r="F15" i="133"/>
  <c r="F14" i="133"/>
  <c r="F13" i="133"/>
  <c r="F12" i="133"/>
  <c r="F11" i="133"/>
  <c r="F10" i="133"/>
  <c r="F9" i="133"/>
  <c r="F8" i="133"/>
  <c r="F7" i="133"/>
  <c r="F6" i="133"/>
  <c r="F5" i="133"/>
  <c r="E47" i="133"/>
  <c r="E46" i="133"/>
  <c r="E45" i="133"/>
  <c r="E44" i="133"/>
  <c r="E43" i="133"/>
  <c r="E42" i="133"/>
  <c r="E41" i="133"/>
  <c r="E40" i="133"/>
  <c r="E39" i="133"/>
  <c r="E38" i="133"/>
  <c r="E37" i="133"/>
  <c r="E36" i="133"/>
  <c r="E35" i="133"/>
  <c r="E34" i="133"/>
  <c r="E33" i="133"/>
  <c r="E32" i="133"/>
  <c r="E31" i="133"/>
  <c r="E30" i="133"/>
  <c r="E29" i="133"/>
  <c r="E28" i="133"/>
  <c r="E27" i="133"/>
  <c r="E26" i="133"/>
  <c r="E25" i="133"/>
  <c r="E24" i="133"/>
  <c r="E23" i="133"/>
  <c r="E22" i="133"/>
  <c r="E21" i="133"/>
  <c r="E20" i="133"/>
  <c r="E19" i="133"/>
  <c r="E18" i="133"/>
  <c r="E17" i="133"/>
  <c r="E16" i="133"/>
  <c r="E15" i="133"/>
  <c r="E14" i="133"/>
  <c r="E13" i="133"/>
  <c r="E12" i="133"/>
  <c r="E11" i="133"/>
  <c r="E10" i="133"/>
  <c r="E9" i="133"/>
  <c r="E8" i="133"/>
  <c r="E7" i="133"/>
  <c r="E6" i="133"/>
  <c r="E5" i="133"/>
  <c r="C48" i="133"/>
  <c r="D47" i="133"/>
  <c r="D46" i="133"/>
  <c r="D45" i="133"/>
  <c r="D44" i="133"/>
  <c r="D43" i="133"/>
  <c r="D48" i="133" s="1"/>
  <c r="D42" i="133"/>
  <c r="D41" i="133"/>
  <c r="D40" i="133"/>
  <c r="D39" i="133"/>
  <c r="D38" i="133"/>
  <c r="D37" i="133"/>
  <c r="D36" i="133"/>
  <c r="D35" i="133"/>
  <c r="D34" i="133"/>
  <c r="D33" i="133"/>
  <c r="D32" i="133"/>
  <c r="D31" i="133"/>
  <c r="D30" i="133"/>
  <c r="D29" i="133"/>
  <c r="D28" i="133"/>
  <c r="D27" i="133"/>
  <c r="D26" i="133"/>
  <c r="D25" i="133"/>
  <c r="D24" i="133"/>
  <c r="D23" i="133"/>
  <c r="D22" i="133"/>
  <c r="D21" i="133"/>
  <c r="D20" i="133"/>
  <c r="D19" i="133"/>
  <c r="D18" i="133"/>
  <c r="D17" i="133"/>
  <c r="D16" i="133"/>
  <c r="D15" i="133"/>
  <c r="D14" i="133"/>
  <c r="D13" i="133"/>
  <c r="D12" i="133"/>
  <c r="D11" i="133"/>
  <c r="D10" i="133"/>
  <c r="D9" i="133"/>
  <c r="D8" i="133"/>
  <c r="D7" i="133"/>
  <c r="D6" i="133"/>
  <c r="D5" i="133"/>
  <c r="G48" i="133" l="1"/>
  <c r="D26" i="47" s="1"/>
  <c r="F48" i="133"/>
  <c r="E48" i="133"/>
  <c r="D110" i="47"/>
  <c r="D109" i="47"/>
  <c r="D108" i="47"/>
  <c r="D107" i="47"/>
  <c r="D106" i="47"/>
  <c r="D105" i="47"/>
  <c r="D104" i="47"/>
  <c r="D103" i="47"/>
  <c r="D102" i="47"/>
  <c r="D101" i="47"/>
  <c r="D99" i="47"/>
  <c r="D98" i="47"/>
  <c r="D97" i="47"/>
  <c r="D96" i="47"/>
  <c r="D95" i="47"/>
  <c r="D94" i="47"/>
  <c r="D93" i="47"/>
  <c r="D92" i="47"/>
  <c r="D91" i="47"/>
  <c r="D90" i="47"/>
  <c r="D89" i="47"/>
  <c r="D88" i="47"/>
  <c r="D87" i="47"/>
  <c r="D84" i="47"/>
  <c r="D83" i="47"/>
  <c r="D82" i="47"/>
  <c r="D81" i="47"/>
  <c r="D80" i="47"/>
  <c r="D79" i="47"/>
  <c r="D78" i="47"/>
  <c r="D77" i="47"/>
  <c r="D75" i="47"/>
  <c r="D74" i="47"/>
  <c r="D73" i="47"/>
  <c r="D71" i="47"/>
  <c r="D70" i="47"/>
  <c r="D68" i="47"/>
  <c r="D67" i="47"/>
  <c r="D66" i="47"/>
  <c r="D65" i="47"/>
  <c r="D64" i="47"/>
  <c r="D63" i="47"/>
  <c r="D62" i="47"/>
  <c r="E26" i="47" l="1"/>
  <c r="F26" i="47"/>
  <c r="D117" i="47"/>
  <c r="C29" i="137" l="1"/>
  <c r="F51" i="136" s="1"/>
  <c r="F35" i="136" s="1"/>
  <c r="F141" i="136"/>
  <c r="F140" i="136" s="1"/>
  <c r="E141" i="136"/>
  <c r="D141" i="136"/>
  <c r="E140" i="136"/>
  <c r="E119" i="136" s="1"/>
  <c r="D140" i="136"/>
  <c r="F132" i="136"/>
  <c r="E132" i="136"/>
  <c r="D132" i="136"/>
  <c r="D128" i="136" s="1"/>
  <c r="D119" i="136" s="1"/>
  <c r="F129" i="136"/>
  <c r="E129" i="136"/>
  <c r="D129" i="136"/>
  <c r="F128" i="136"/>
  <c r="F119" i="136" s="1"/>
  <c r="E128" i="136"/>
  <c r="F113" i="136"/>
  <c r="E113" i="136"/>
  <c r="D113" i="136"/>
  <c r="F110" i="136"/>
  <c r="E110" i="136"/>
  <c r="D110" i="136"/>
  <c r="E35" i="136"/>
  <c r="D35" i="136"/>
  <c r="F31" i="136"/>
  <c r="E31" i="136"/>
  <c r="D31" i="136"/>
  <c r="F22" i="136"/>
  <c r="E22" i="136"/>
  <c r="D22" i="136"/>
  <c r="D20" i="136" s="1"/>
  <c r="F20" i="136"/>
  <c r="E20" i="136"/>
  <c r="F12" i="136"/>
  <c r="F5" i="136" s="1"/>
  <c r="E12" i="136"/>
  <c r="D12" i="136"/>
  <c r="F6" i="136"/>
  <c r="E6" i="136"/>
  <c r="E5" i="136" s="1"/>
  <c r="E4" i="136" s="1"/>
  <c r="E118" i="136" s="1"/>
  <c r="E154" i="136" s="1"/>
  <c r="D6" i="136"/>
  <c r="D5" i="136"/>
  <c r="F4" i="136" l="1"/>
  <c r="F118" i="136" s="1"/>
  <c r="F154" i="136" s="1"/>
  <c r="D4" i="136"/>
  <c r="D118" i="136" s="1"/>
  <c r="D154" i="136" s="1"/>
  <c r="B7" i="135" l="1"/>
  <c r="B8" i="135" s="1"/>
  <c r="D118" i="47" s="1"/>
  <c r="B6" i="135"/>
  <c r="B4" i="135"/>
  <c r="C29" i="132" l="1"/>
  <c r="F52" i="47" s="1"/>
  <c r="F142" i="47"/>
  <c r="F141" i="47" s="1"/>
  <c r="E142" i="47"/>
  <c r="D142" i="47"/>
  <c r="E141" i="47"/>
  <c r="D141" i="47"/>
  <c r="F133" i="47"/>
  <c r="E133" i="47"/>
  <c r="D133" i="47"/>
  <c r="D129" i="47" s="1"/>
  <c r="D120" i="47" s="1"/>
  <c r="F130" i="47"/>
  <c r="E130" i="47"/>
  <c r="D130" i="47"/>
  <c r="F129" i="47"/>
  <c r="F120" i="47" s="1"/>
  <c r="F155" i="47" s="1"/>
  <c r="E129" i="47"/>
  <c r="D114" i="47"/>
  <c r="D111" i="47"/>
  <c r="D72" i="47"/>
  <c r="D69" i="47"/>
  <c r="F36" i="47"/>
  <c r="E36" i="47"/>
  <c r="D36" i="47"/>
  <c r="F32" i="47"/>
  <c r="E32" i="47"/>
  <c r="D32" i="47"/>
  <c r="F23" i="47"/>
  <c r="F21" i="47" s="1"/>
  <c r="E23" i="47"/>
  <c r="E21" i="47" s="1"/>
  <c r="D23" i="47"/>
  <c r="D21" i="47"/>
  <c r="F13" i="47"/>
  <c r="E13" i="47"/>
  <c r="D13" i="47"/>
  <c r="F7" i="47"/>
  <c r="F6" i="47" s="1"/>
  <c r="E7" i="47"/>
  <c r="D7" i="47"/>
  <c r="D61" i="47" l="1"/>
  <c r="D100" i="47"/>
  <c r="E6" i="47"/>
  <c r="E5" i="47" s="1"/>
  <c r="E120" i="47"/>
  <c r="E155" i="47" s="1"/>
  <c r="D86" i="47"/>
  <c r="D85" i="47" s="1"/>
  <c r="D6" i="47"/>
  <c r="D5" i="47" s="1"/>
  <c r="F5" i="47"/>
  <c r="D76" i="47"/>
  <c r="D60" i="47" l="1"/>
  <c r="D59" i="47" s="1"/>
  <c r="D119" i="47" s="1"/>
  <c r="D155" i="47" s="1"/>
  <c r="C7" i="69" s="1"/>
  <c r="C9" i="69" s="1"/>
  <c r="D13" i="69" s="1"/>
  <c r="C21" i="1" l="1"/>
</calcChain>
</file>

<file path=xl/sharedStrings.xml><?xml version="1.0" encoding="utf-8"?>
<sst xmlns="http://schemas.openxmlformats.org/spreadsheetml/2006/main" count="787" uniqueCount="445">
  <si>
    <t>Rohrleitungen/Hausanschlussleitungen Polyvinylchlorid (PVC)</t>
  </si>
  <si>
    <t xml:space="preserve">Armaturen/Armaturenstationen </t>
  </si>
  <si>
    <t xml:space="preserve">Gaszähler der Verteilung </t>
  </si>
  <si>
    <t xml:space="preserve">Verdichter in Gasmischanlagen </t>
  </si>
  <si>
    <t xml:space="preserve">Fernwirkanlagen </t>
  </si>
  <si>
    <t>Rohrleitungen/Hausanschlussleitungen Grauguss (&gt; DN 150)</t>
  </si>
  <si>
    <t xml:space="preserve">Molchschleusen </t>
  </si>
  <si>
    <t>Hausdruckregler/Zählerregler</t>
  </si>
  <si>
    <t>Erlöse aus Verkauf von Entspannungsstrom</t>
  </si>
  <si>
    <t>Aufwendungen für überlassene Netzinfrastruktur</t>
  </si>
  <si>
    <t>I.a.</t>
  </si>
  <si>
    <t>I.b.</t>
  </si>
  <si>
    <t>Erlöse aus der Herstellung bestimmter Gasbeschaffenheiten</t>
  </si>
  <si>
    <t xml:space="preserve">Erlöse aus sonstigen Flexibilitätsdienstleistungen </t>
  </si>
  <si>
    <t xml:space="preserve">Piping und Armaturen </t>
  </si>
  <si>
    <t xml:space="preserve">Messeinrichtungen </t>
  </si>
  <si>
    <t>Gleisanlagen, Eisenbahnwagen</t>
  </si>
  <si>
    <t xml:space="preserve">Werkzeuge/Geräte </t>
  </si>
  <si>
    <t>Lagereinrichtung</t>
  </si>
  <si>
    <t xml:space="preserve">Leichtfahrzeuge </t>
  </si>
  <si>
    <t xml:space="preserve">Schwerfahrzeuge </t>
  </si>
  <si>
    <t xml:space="preserve">Kalk. Abschreibungen allgemeine Anlagen </t>
  </si>
  <si>
    <t>Kalk. Abschreibungen EDV-Anlagen</t>
  </si>
  <si>
    <t>Kalk. Abschreibungen Fahrzeuge</t>
  </si>
  <si>
    <t xml:space="preserve">Kalk. Abschreibungen Rohrleitungen/Hausanschlussleitungen </t>
  </si>
  <si>
    <t xml:space="preserve">Kalk. Abschreibungen Mess-, Regel- und Zähleranlagen </t>
  </si>
  <si>
    <t xml:space="preserve">Gasmessanlagen </t>
  </si>
  <si>
    <t>Leit- und Energietechnik (Erdgasverdichteranlagen)</t>
  </si>
  <si>
    <t>Nebenanlagen (Erdgasverdichteranlagen)</t>
  </si>
  <si>
    <t>Sicherheitseinrichtungen (Rohrleitungen/Hausanschlussleitungen)</t>
  </si>
  <si>
    <t>Sicherheitseinrichtungen (Mess-, Regel- und Zähleranlagen)</t>
  </si>
  <si>
    <t>Gebäude (Mess-, Regel- und Zähleranlagen)</t>
  </si>
  <si>
    <t>davon soziale Abgaben und sonstige Aufwendungen</t>
  </si>
  <si>
    <t xml:space="preserve">davon Aufwendungen für Roh-, Hilfs- und Betriebsstoffe </t>
  </si>
  <si>
    <t xml:space="preserve">davon für sonstige Flexibilitätsdienstleistungen </t>
  </si>
  <si>
    <t xml:space="preserve">davon Postkosten, Frachtkosten und ähnliche Kosten </t>
  </si>
  <si>
    <t xml:space="preserve">Aufwendungen für Differenzmengen </t>
  </si>
  <si>
    <t xml:space="preserve">Erdgasverdichtung </t>
  </si>
  <si>
    <t>Hardware</t>
  </si>
  <si>
    <t>Software</t>
  </si>
  <si>
    <t>Leit- und Energietechnik (Mess-, Regel- und Zähleranlagen)</t>
  </si>
  <si>
    <t>davon Sponsoring, Werbung, Spenden</t>
  </si>
  <si>
    <t>Aufwendungen für die Beschaffung von Verlustenergie</t>
  </si>
  <si>
    <t>Gewerbesteuerhebesatz (%):</t>
  </si>
  <si>
    <t>5.8.3</t>
  </si>
  <si>
    <t>5.8.4</t>
  </si>
  <si>
    <t>5.8.5</t>
  </si>
  <si>
    <t>5.8.6</t>
  </si>
  <si>
    <t xml:space="preserve">Erlöse aus erweitertem Bilanzausgleich </t>
  </si>
  <si>
    <t>Erlöse aus anderen erforderlichen sonstigen Hilfsdiensten</t>
  </si>
  <si>
    <t>Firma des Gasnetzbetreibers:</t>
  </si>
  <si>
    <t>Löhne und Gehälter</t>
  </si>
  <si>
    <t xml:space="preserve">davon für Altersversorgung </t>
  </si>
  <si>
    <t xml:space="preserve">davon gegenüber verbundenen Unternehmen </t>
  </si>
  <si>
    <t>davon gegenüber Unternehmen, mit denen ein Beteiligungsverhältnis besteht</t>
  </si>
  <si>
    <t>davon Konzessionsabgaben</t>
  </si>
  <si>
    <t>davon Mieten, sonstige Pachtzinsen, sonstige Leasingraten, Gebühren und Beiträge</t>
  </si>
  <si>
    <t xml:space="preserve">davon Versicherungen </t>
  </si>
  <si>
    <t>davon Bürobedarf, Drucksachen und Zeitschriften</t>
  </si>
  <si>
    <t xml:space="preserve">davon Reisekosten und Auslösungen </t>
  </si>
  <si>
    <t xml:space="preserve">davon Bewirtung und Geschenke </t>
  </si>
  <si>
    <t>Sonstiges</t>
  </si>
  <si>
    <t>Kalk. Gewerbesteuer</t>
  </si>
  <si>
    <t xml:space="preserve">Erträge aus Beteiligungen </t>
  </si>
  <si>
    <t xml:space="preserve">Erträge aus anderen Wertpapieren und Ausleihungen des Finanzanlagevermögens </t>
  </si>
  <si>
    <t xml:space="preserve">davon aus verbundenen Unternehmen </t>
  </si>
  <si>
    <t>Sonstige Erlöse und Erträge</t>
  </si>
  <si>
    <t>Sonstige Zinsen und ähnliche Erträge</t>
  </si>
  <si>
    <t>Kostenmindernde Erlöse und Erträge</t>
  </si>
  <si>
    <t>davon aus verbundenen Unternehmen</t>
  </si>
  <si>
    <t xml:space="preserve">Aufwandsgleiche Kosten </t>
  </si>
  <si>
    <t xml:space="preserve">Materialkosten </t>
  </si>
  <si>
    <t xml:space="preserve">davon Aufwendungen für bezogene Leistungen </t>
  </si>
  <si>
    <t xml:space="preserve">Personalkosten </t>
  </si>
  <si>
    <t>Soziale Abgaben und Aufwendungen für Altersversorgung und für Unterstützung</t>
  </si>
  <si>
    <t xml:space="preserve">Sonstige betriebliche Kosten </t>
  </si>
  <si>
    <t>davon Rechts- und Beratungskosten</t>
  </si>
  <si>
    <t>davon Wartung und Instandsetzung</t>
  </si>
  <si>
    <t>Andere sonstige Zinsen und ähnliche Erträge</t>
  </si>
  <si>
    <t>Aufwendungen an vorgelagerte Netzbetreiber</t>
  </si>
  <si>
    <t>davon Einzelwertberichtigungen und Abschreibungen auf Forderungen</t>
  </si>
  <si>
    <t>davon gegenüber Kreditinstituten</t>
  </si>
  <si>
    <t xml:space="preserve">Aufwendungen für durch Dritte erbrachte Betriebsführung </t>
  </si>
  <si>
    <t>Aufwendungen für durch Dritte erbrachte Wartungs- und Instandhaltungsleistungen</t>
  </si>
  <si>
    <t>bitte wählen</t>
  </si>
  <si>
    <t>Kalk. Abschreibungen Gasbehälter</t>
  </si>
  <si>
    <t>Kalk. Abschreibungen Erdgasverdichteranlagen</t>
  </si>
  <si>
    <t>Erträge aus Forderungen aus Lieferungen und Leistungen</t>
  </si>
  <si>
    <t>Erträge aus sonstigen Vermögensgegenständen</t>
  </si>
  <si>
    <t>Erträge aus Finanzanlagen</t>
  </si>
  <si>
    <t>davon Erträge aus verzinslichen Finanzanlagen</t>
  </si>
  <si>
    <t>davon Erträge aus Cash-Pooling</t>
  </si>
  <si>
    <t>Erträge aus Forderungen gegen Unternehmen, mit denen ein Beteiligungsverhältnis besteht</t>
  </si>
  <si>
    <t>Erträge aus Forderungen gegenüber verbundenen Unternehmen (z.B. Cash-Pooling)</t>
  </si>
  <si>
    <t>Ansetzbare betriebliche Steuern (außer Gewerbesteuer, Körperschaftsteuer, Einkommensteuer und Solidaritätszuschlag)</t>
  </si>
  <si>
    <t xml:space="preserve">Kalk. Abschreibungen Fernwirkanlagen </t>
  </si>
  <si>
    <t>Kalk. Abschreibungen Rohrleitungen/Hausanschlussleitungen Stahl</t>
  </si>
  <si>
    <t xml:space="preserve">Erlöse aus Nominierungsersatzverfahren </t>
  </si>
  <si>
    <t>Gasbehälter</t>
  </si>
  <si>
    <t>Gasreinigungsanlagen</t>
  </si>
  <si>
    <t>Verkehrswege</t>
  </si>
  <si>
    <t xml:space="preserve">Regeleinrichtungen </t>
  </si>
  <si>
    <t>Gesamt</t>
  </si>
  <si>
    <t>Kalk. Eigenkapitalverzinsung</t>
  </si>
  <si>
    <t>Gaspool</t>
  </si>
  <si>
    <t>Thyssengas GmbH</t>
  </si>
  <si>
    <t>Gasunie Deutschland Transport Services GmbH</t>
  </si>
  <si>
    <t>GRTgaz Deutschland GmbH</t>
  </si>
  <si>
    <t>bayernets GmbH</t>
  </si>
  <si>
    <t>davon für die Durchführung der Versteigerung nach § 10 Abs. 6 GasNZV a.F.</t>
  </si>
  <si>
    <t>davon Sonstiges</t>
  </si>
  <si>
    <t>davon Entgelte für vermiedene Netzkosten nach § 20a GasNEV</t>
  </si>
  <si>
    <t>1.1</t>
  </si>
  <si>
    <t>1.1.1</t>
  </si>
  <si>
    <t>1.1.1.1</t>
  </si>
  <si>
    <t>1.1.1.2</t>
  </si>
  <si>
    <t>Aufwendungen für die Beschaffung von Treibenergie</t>
  </si>
  <si>
    <t>1.1.1.3</t>
  </si>
  <si>
    <t>Aufwendungen für die Beschaffung von Eigenverbrauch</t>
  </si>
  <si>
    <t>1.1.1.4</t>
  </si>
  <si>
    <t>Aufwendungen für die Beschaffung von Entspannungsenergie</t>
  </si>
  <si>
    <t>1.1.1.5</t>
  </si>
  <si>
    <t>1.1.2</t>
  </si>
  <si>
    <t>1.1.2.1</t>
  </si>
  <si>
    <t>1.1.2.2</t>
  </si>
  <si>
    <t>1.1.2.3</t>
  </si>
  <si>
    <t>1.1.2.4</t>
  </si>
  <si>
    <t>1.1.2.5</t>
  </si>
  <si>
    <t xml:space="preserve">Aufwendungen für die Beschaffung von Ausgleichsenergie für den Basisbilanzausgleich </t>
  </si>
  <si>
    <t>1.1.2.6</t>
  </si>
  <si>
    <t>1.1.2.7</t>
  </si>
  <si>
    <t>1.2</t>
  </si>
  <si>
    <t>1.2.1</t>
  </si>
  <si>
    <t>1.2.2</t>
  </si>
  <si>
    <t>1.2.2.1</t>
  </si>
  <si>
    <t>1.2.2.2</t>
  </si>
  <si>
    <t>1.3</t>
  </si>
  <si>
    <t xml:space="preserve">Fremdkapitalzinsen (Zinsen und ähnliche Aufwendungen) </t>
  </si>
  <si>
    <t>1.3.a</t>
  </si>
  <si>
    <t>1.3.1</t>
  </si>
  <si>
    <t>1.3.2</t>
  </si>
  <si>
    <t>1.3.3</t>
  </si>
  <si>
    <t>1.3.4</t>
  </si>
  <si>
    <t>1.4</t>
  </si>
  <si>
    <t>1.4.1</t>
  </si>
  <si>
    <t>davon KFZ-Steuer</t>
  </si>
  <si>
    <t>1.4.2</t>
  </si>
  <si>
    <t>davon Grundsteuer</t>
  </si>
  <si>
    <t>1.4.3</t>
  </si>
  <si>
    <t>1.5</t>
  </si>
  <si>
    <t>1.5.1</t>
  </si>
  <si>
    <t>1.5.2</t>
  </si>
  <si>
    <t>1.5.3</t>
  </si>
  <si>
    <t>1.5.4</t>
  </si>
  <si>
    <t>1.5.4.a</t>
  </si>
  <si>
    <t>1.5.4.b</t>
  </si>
  <si>
    <t>1.5.5</t>
  </si>
  <si>
    <t>1.5.6</t>
  </si>
  <si>
    <t>1.5.6.a</t>
  </si>
  <si>
    <t>davon aufgrund von Marktgebietskooperationen</t>
  </si>
  <si>
    <t>1.5.7</t>
  </si>
  <si>
    <t>1.5.8</t>
  </si>
  <si>
    <t>1.5.9</t>
  </si>
  <si>
    <t>1.5.10</t>
  </si>
  <si>
    <t>1.5.11</t>
  </si>
  <si>
    <t>1.5.12</t>
  </si>
  <si>
    <t>1.5.13</t>
  </si>
  <si>
    <t>1.5.14</t>
  </si>
  <si>
    <t>1.5.15</t>
  </si>
  <si>
    <t>1.5.16</t>
  </si>
  <si>
    <t>1.5.17</t>
  </si>
  <si>
    <t>1.5.18</t>
  </si>
  <si>
    <t>1.5.19</t>
  </si>
  <si>
    <t>2</t>
  </si>
  <si>
    <t>kalkulatorische Abschreibungen</t>
  </si>
  <si>
    <t>2.1</t>
  </si>
  <si>
    <t>Abschreibungen Sachanlagevermögen</t>
  </si>
  <si>
    <t>2.1.1</t>
  </si>
  <si>
    <t>2.1.1.1</t>
  </si>
  <si>
    <t>2.1.1.2</t>
  </si>
  <si>
    <t>2.1.1.3</t>
  </si>
  <si>
    <t>2.1.1.4</t>
  </si>
  <si>
    <t>2.1.1.5</t>
  </si>
  <si>
    <t>2.1.1.6</t>
  </si>
  <si>
    <t>2.1.1.7</t>
  </si>
  <si>
    <t>2.1.1.8</t>
  </si>
  <si>
    <t>2.1.1.8.1</t>
  </si>
  <si>
    <t>2.1.1.8.2</t>
  </si>
  <si>
    <t>2.1.1.9</t>
  </si>
  <si>
    <t>2.1.1.9.1</t>
  </si>
  <si>
    <t>2.1.1.9.2</t>
  </si>
  <si>
    <t>2.1.2</t>
  </si>
  <si>
    <t>2.1.3</t>
  </si>
  <si>
    <t>2.1.3.1</t>
  </si>
  <si>
    <t>2.1.3.2</t>
  </si>
  <si>
    <t>2.1.3.3</t>
  </si>
  <si>
    <t>2.1.3.4</t>
  </si>
  <si>
    <t>2.1.3.5</t>
  </si>
  <si>
    <t>2.1.3.6</t>
  </si>
  <si>
    <t>2.1.3.7</t>
  </si>
  <si>
    <t>2.1.3.8</t>
  </si>
  <si>
    <t>2.1.4</t>
  </si>
  <si>
    <t>2.1.4.1</t>
  </si>
  <si>
    <t>2.1.4.1.1</t>
  </si>
  <si>
    <t>2.1.4.1.2</t>
  </si>
  <si>
    <t>2.1.4.1.3</t>
  </si>
  <si>
    <t>2.1.4.2</t>
  </si>
  <si>
    <t>2.1.4.3</t>
  </si>
  <si>
    <t>2.1.4.4</t>
  </si>
  <si>
    <t>2.1.4.5</t>
  </si>
  <si>
    <t>2.1.4.6</t>
  </si>
  <si>
    <t>2.1.4.7</t>
  </si>
  <si>
    <t>2.1.4.8</t>
  </si>
  <si>
    <t>2.1.5</t>
  </si>
  <si>
    <t>2.1.5.1</t>
  </si>
  <si>
    <t>2.1.5.2</t>
  </si>
  <si>
    <t>2.1.5.3</t>
  </si>
  <si>
    <t>2.1.5.4</t>
  </si>
  <si>
    <t>2.1.5.5</t>
  </si>
  <si>
    <t>2.1.5.6</t>
  </si>
  <si>
    <t>2.1.5.7</t>
  </si>
  <si>
    <t>2.1.5.8</t>
  </si>
  <si>
    <t>2.1.5.9</t>
  </si>
  <si>
    <t>2.1.6</t>
  </si>
  <si>
    <t>2.2</t>
  </si>
  <si>
    <t>Abschreibungen immaterielles Anlagevermögen</t>
  </si>
  <si>
    <t>2.2.1</t>
  </si>
  <si>
    <t>2.2.2</t>
  </si>
  <si>
    <t>2.3</t>
  </si>
  <si>
    <t>Abschreibungen auf Finanzanlagen und auf Wertpapiere des Umlaufvermögens</t>
  </si>
  <si>
    <t>2.3.1</t>
  </si>
  <si>
    <t>2.3.2</t>
  </si>
  <si>
    <t>Abschreibungen auf Wertpapiere des Umlaufvermögens</t>
  </si>
  <si>
    <t>3</t>
  </si>
  <si>
    <t>4</t>
  </si>
  <si>
    <t>Netzkosten I.a. vor Abzug der kostenmindernden Erlöse</t>
  </si>
  <si>
    <t>5</t>
  </si>
  <si>
    <t>5.1</t>
  </si>
  <si>
    <t>Erlöse aus Konzessionsabgaben</t>
  </si>
  <si>
    <t>5.2</t>
  </si>
  <si>
    <t>andere aktivierte Eigenleistungen</t>
  </si>
  <si>
    <t>5.3</t>
  </si>
  <si>
    <t>5.3.a</t>
  </si>
  <si>
    <t>5.4</t>
  </si>
  <si>
    <t xml:space="preserve">Erträge aus der Auflösung von Netzanschlussbeiträgen </t>
  </si>
  <si>
    <t>5.5</t>
  </si>
  <si>
    <t>Erträge aus der Auflösung von Baukostenzuschüssen</t>
  </si>
  <si>
    <t>5.6</t>
  </si>
  <si>
    <t>5.6.a</t>
  </si>
  <si>
    <t>5.7</t>
  </si>
  <si>
    <t>5.7.1</t>
  </si>
  <si>
    <t>5.7.1.1</t>
  </si>
  <si>
    <t>5.7.1.2</t>
  </si>
  <si>
    <t>5.7.2</t>
  </si>
  <si>
    <t>5.7.2.1</t>
  </si>
  <si>
    <t>5.7.2.2</t>
  </si>
  <si>
    <t>5.7.2.3</t>
  </si>
  <si>
    <t>5.7.2.4</t>
  </si>
  <si>
    <t>5.7.2.5</t>
  </si>
  <si>
    <t>Erträge aus Wertpapieren des Umlaufvermögens</t>
  </si>
  <si>
    <t>5.7.2.6</t>
  </si>
  <si>
    <t>Erträge aus Kassenbestand, Guthaben bei der Bundesbank und Kreditinstituten</t>
  </si>
  <si>
    <t>5.7.2.7</t>
  </si>
  <si>
    <t>5.8</t>
  </si>
  <si>
    <t>5.8.1</t>
  </si>
  <si>
    <t>Erlöse aus der Bereitstellung sonstiger Hilfsdienste gemäß § 5 Abs. 3 GasNZV a.F.</t>
  </si>
  <si>
    <t>5.8.1.1</t>
  </si>
  <si>
    <t>5.8.1.2</t>
  </si>
  <si>
    <t>5.8.1.3</t>
  </si>
  <si>
    <t>5.8.1.4</t>
  </si>
  <si>
    <t>5.8.1.5</t>
  </si>
  <si>
    <t>5.8.2</t>
  </si>
  <si>
    <t>Nicht zurückgestellte Erlöse aus Versteigerungen gemäß § 10 Abs. 6 GasNZV a.F.</t>
  </si>
  <si>
    <t>Erlöse aus Auflösungen von Rückstellungen gemäß § 10 Abs. 6 GasNZV a.F.</t>
  </si>
  <si>
    <t>Erlöse aus Differenzmengen</t>
  </si>
  <si>
    <t>Andere sonstige Erlöse</t>
  </si>
  <si>
    <t>5.8.6a</t>
  </si>
  <si>
    <t>davon Umsatzerlöse aus für Dritte erbrachte Dienstleistungen</t>
  </si>
  <si>
    <t>5.8.7</t>
  </si>
  <si>
    <t>Andere sonstige Erträge</t>
  </si>
  <si>
    <t>Netzkosten I.b. nach Abzug kostenmindernder Erlöse</t>
  </si>
  <si>
    <t>NCG</t>
  </si>
  <si>
    <t>GASCADE Gastransport GmbH</t>
  </si>
  <si>
    <t>jordgas Transport GmbH</t>
  </si>
  <si>
    <t>Fluxys TENP GmbH</t>
  </si>
  <si>
    <t>NOWEGA GmbH</t>
  </si>
  <si>
    <t>Gastransport Nord GmbH</t>
  </si>
  <si>
    <t>OPAL NEL Transport GmbH</t>
  </si>
  <si>
    <t>Open Grid Europe GmbH</t>
  </si>
  <si>
    <t>terranets bw GmbH</t>
  </si>
  <si>
    <t>Lubmin-Brandov Gastransportgesellschaft mbH</t>
  </si>
  <si>
    <t>Erste Wingas Projektgesellschaft mbH</t>
  </si>
  <si>
    <t>Gasunie Ostseeanbindungsleitung GmbH</t>
  </si>
  <si>
    <t>Fluxys Deutschland GmbH</t>
  </si>
  <si>
    <t>Grundstücksanlagen, Bauten für Transportwesen (ohne Grundstücke)</t>
  </si>
  <si>
    <t>Betriebsgebäude (ohne Grundstücke)</t>
  </si>
  <si>
    <t>Verwaltungsgebäude (ohne Grundstücke)</t>
  </si>
  <si>
    <t>Fernwirkanlagen</t>
  </si>
  <si>
    <t>Gebäude</t>
  </si>
  <si>
    <t>Nebenanlagen</t>
  </si>
  <si>
    <t>Verdichter in Gasmischanlagen je nach Einsatzdauer</t>
  </si>
  <si>
    <t>Leit- und Energietechnik</t>
  </si>
  <si>
    <t>Sicherheitseinrichtungen</t>
  </si>
  <si>
    <t>Regeleinrichtung</t>
  </si>
  <si>
    <t>Messeinrichtung</t>
  </si>
  <si>
    <t>Hausdruckregler / Zählerregler</t>
  </si>
  <si>
    <t>Gaszähler der Verteilung</t>
  </si>
  <si>
    <t>Molchschleusen</t>
  </si>
  <si>
    <t>Armaturen / Armaturenstationen</t>
  </si>
  <si>
    <t>Polyvynilchlorid (PVC)</t>
  </si>
  <si>
    <t>Polyethylen (PE - HD)</t>
  </si>
  <si>
    <t xml:space="preserve">Duktiler Guss </t>
  </si>
  <si>
    <t>Grauguss (&gt; DN 150)</t>
  </si>
  <si>
    <t>Stahlleitungen - bituminiert</t>
  </si>
  <si>
    <t>Stahlleitungen - kathodisch geschützt</t>
  </si>
  <si>
    <t>Stahlleitungen - PE ummantelt</t>
  </si>
  <si>
    <t>Gebäude, Verkehrswege</t>
  </si>
  <si>
    <t>Gasmessanlage</t>
  </si>
  <si>
    <t>Piping und Armaturen</t>
  </si>
  <si>
    <t>Gasreinigungsanlage</t>
  </si>
  <si>
    <t>Erdgasverdichtung</t>
  </si>
  <si>
    <t>Schwerfahrzeuge</t>
  </si>
  <si>
    <t>Leichtfahrzeuge</t>
  </si>
  <si>
    <t>Werkzeuge/ Geräte</t>
  </si>
  <si>
    <t>Geschäftsausstattung (ohne EDV, Werkzeuge/Geräte)</t>
  </si>
  <si>
    <t>Verwaltungsgebäude</t>
  </si>
  <si>
    <t>Betriebsgebäude</t>
  </si>
  <si>
    <t>Grundstücksanlagen, Bauten für Transportwesen</t>
  </si>
  <si>
    <t>Grundstücke</t>
  </si>
  <si>
    <t>Hebesatz</t>
  </si>
  <si>
    <t>Steuermesszahl</t>
  </si>
  <si>
    <t>Gewerbesteuersatz</t>
  </si>
  <si>
    <t>Kalkulatorische Eigenkapitalverzinsung gem. § 7 GasNEV</t>
  </si>
  <si>
    <t>Kalkulatorische Gewerbesteuer gem. § 8 GasNEV</t>
  </si>
  <si>
    <t>Rohrleitungen/Hausanschlussleitungen Stahl PE ummantelt ≤ 16 bar</t>
  </si>
  <si>
    <t>Rohrleitungen/Hausanschlussleitungen Stahl PE ummantelt &gt; 16 bar</t>
  </si>
  <si>
    <t>Rohrleitungen/Hausanschlussleitungen Stahl kathodisch geschützt ≤ 16 bar</t>
  </si>
  <si>
    <t>Rohrleitungen/Hausanschlussleitungen Stahl kathodisch geschützt &gt; 16 bar</t>
  </si>
  <si>
    <t>Rohrleitungen/Hausanschlussleitungen Stahl bituminiert ≤ 16 bar</t>
  </si>
  <si>
    <t>Rohrleitungen/Hausanschlussleitungen Stahl bituminiert &gt; 16 bar</t>
  </si>
  <si>
    <t>Netzbetreiberspezifische Nutzungsdauern</t>
  </si>
  <si>
    <t>Anlagengruppen</t>
  </si>
  <si>
    <t>Anlagengruppen
-nummer</t>
  </si>
  <si>
    <t>Untergrenze</t>
  </si>
  <si>
    <t>Obergrenze</t>
  </si>
  <si>
    <t>Netzbetreiber-
spezifisch</t>
  </si>
  <si>
    <t>Meldung der zu wälzenden Plankosten im Zusammenhang
mit der Marktraumumstellung gemäß § 19a EnWG</t>
  </si>
  <si>
    <t>Betriebsnummer:</t>
  </si>
  <si>
    <t>Netznummer:</t>
  </si>
  <si>
    <t>Marktgebiet:</t>
  </si>
  <si>
    <t xml:space="preserve">Rohrleitungen/HAL Duktiler Guss </t>
  </si>
  <si>
    <t>Sicherheitseinrichtungen (Rohrleitungen/HAL)</t>
  </si>
  <si>
    <t>davon Fremdkapitalzinsen, die im Zusammenhang
mit Gabi-Gas, Regel- und Ausgleichsenergie stehen</t>
  </si>
  <si>
    <t>davon für die Einrichtung und den Betrieb einer Handelsplattform § 12 GasNZV
(§ 14 Abs. 1 GasNZV a.F.)</t>
  </si>
  <si>
    <t>davon für die Einrichtung und den Betrieb einer Primärkapazitätsplattform
(§ 12 Abs. 1 GasNZV)</t>
  </si>
  <si>
    <t>davon für die Einrichtung und den Betrieb einer Sekundärkapazitätsplattform
(§ 12 Abs. 2 GasNZV)</t>
  </si>
  <si>
    <t>Erträge aus Forderungen, sonstigen Vermögensgegenständen, Wertpapieren
und liquiden Mitteln</t>
  </si>
  <si>
    <t>davon aus vertraglichen Vereinbarungen mit Dritten nach § 9 Abs. 3 Nr. 1 GasNZV
(§ 6 Abs. 3 S. 2 Nr. 1 GasNZV a.F.)</t>
  </si>
  <si>
    <t>Konzessionen, gewerbliche Schutzrechte und ähnliche Rechte und Werte
sowie Lizenzen an solchen Rechten und Werten</t>
  </si>
  <si>
    <t>Sicherheitseinrichtungen
(Mess-, Regel- und Zähleranlagen)</t>
  </si>
  <si>
    <t>Leit- und Energietechnik
(Mess-, Regel- und Zähleranlagen)</t>
  </si>
  <si>
    <t>Nebenanlagen
(Mess-, Regel- und Zähleranlagen)</t>
  </si>
  <si>
    <t>Gebäude
(Mess-, Regel- und Zähleranlagen)</t>
  </si>
  <si>
    <t>Rohrleitungen/HAL Polyvinylchlorid
(PVC)</t>
  </si>
  <si>
    <t xml:space="preserve">Rohrleitungen/HAL Polyethylen
(PE-HD) </t>
  </si>
  <si>
    <t>Rohrleitungen/HAL Grauguss
(&gt; DN 150)</t>
  </si>
  <si>
    <t xml:space="preserve">Sicherheitseinrichtungen
(Erdgasverdichteranlagen) </t>
  </si>
  <si>
    <t>Leit- und Energietechnik
(Erdgasverdichteranlagen)</t>
  </si>
  <si>
    <t>Nebenanlagen
(Erdgasverdichteranlagen)</t>
  </si>
  <si>
    <t>Rohrleitungen/HAL Stahl
PE ummantelt ≤ 16 bar</t>
  </si>
  <si>
    <t>Rohrleitungen/HAL Stahl
PE ummantelt &gt; 16 bar</t>
  </si>
  <si>
    <t>Rohrleitungen/HAL Stahl
kathodisch geschützt ≤ 16 bar</t>
  </si>
  <si>
    <t>Rohrleitungen/HAL Stahl
kathodisch geschützt &gt; 16 bar</t>
  </si>
  <si>
    <t>Rohrleitungen/HAL Stahl
bituminiert ≤ 16 bar</t>
  </si>
  <si>
    <t>Rohrleitungen/HAL Stahl
bituminiert &gt; 16 bar</t>
  </si>
  <si>
    <t>Geschäftsausstattung (ohne EDV, Werkzeuge/Geräte);
Vermittlungseinrichtungen</t>
  </si>
  <si>
    <t xml:space="preserve">Grundstücksanlagen, Bauten für Transportwesen </t>
  </si>
  <si>
    <t xml:space="preserve">Betriebsgebäude </t>
  </si>
  <si>
    <t xml:space="preserve">Verwaltungsgebäude </t>
  </si>
  <si>
    <t>Geschäftsausstattung
(ohne EDV, Werkzeuge/Geräte); Vermittlungseinrichtungen</t>
  </si>
  <si>
    <t>Gasmessanlagen</t>
  </si>
  <si>
    <t>Sicherheitseinrichtungen (Erdgasverdichteranlagen)</t>
  </si>
  <si>
    <t>Rohrleitungen/Hausanschlussleitungen Duktiler Guss</t>
  </si>
  <si>
    <t>Rohrleitungen/Hausanschlussleitungen Polyethylen (PE-HD)</t>
  </si>
  <si>
    <t>Regeleinrichtungen</t>
  </si>
  <si>
    <t>Grunddaten für die Berechnung der kalkulatorischen Eigenkapitalverzinsung
und der kalkulatorischen Gewerbesteuer</t>
  </si>
  <si>
    <t>Fernleitungsnetzbetreiber,
an den die Kostenmeldung erfolgt:</t>
  </si>
  <si>
    <t>Ontras Gastransport GmbH</t>
  </si>
  <si>
    <t>Allgemeine Hinweise</t>
  </si>
  <si>
    <t>Übersicht Tabellenblätter</t>
  </si>
  <si>
    <t>davon für die Erstellung/Bereitstellung eines Informationssystems über die Kapazitätsauslastung (§ 10 GasNZV a.F.)</t>
  </si>
  <si>
    <t>davon aus der Vorgabe zur Reduzierung der Marktgebiete gemäß § 21 Abs. 1 GasNZV</t>
  </si>
  <si>
    <t>Armaturen/Armaturenstationen</t>
  </si>
  <si>
    <t>Nebenanlagen (Mess-, Regel- und Zähleranlagen)</t>
  </si>
  <si>
    <t>Abschreibungen auf Finanzanlagen</t>
  </si>
  <si>
    <t>Plankostenmeldung für das Geschäftsjahr:</t>
  </si>
  <si>
    <t>angesetzer Fremdkapitalzinssatz:</t>
  </si>
  <si>
    <t>angesetzer Eigenkapitalzinssatz:</t>
  </si>
  <si>
    <t>gewichteter Zinssatz:</t>
  </si>
  <si>
    <t>Marktgebiet</t>
  </si>
  <si>
    <t>Anmerkungen</t>
  </si>
  <si>
    <t>Tabellenblatt</t>
  </si>
  <si>
    <t>Zelle</t>
  </si>
  <si>
    <t>Anmerkung</t>
  </si>
  <si>
    <t>Diese Zellen sind nicht durch den Netzbetreiber zu befüllen.</t>
  </si>
  <si>
    <t>Durch den Netzbetreiber zu befüllende Zellen.</t>
  </si>
  <si>
    <t>Farbcode</t>
  </si>
  <si>
    <t>automatisch befüllt werden.</t>
  </si>
  <si>
    <t xml:space="preserve">Bereits durch die BNetzA vorgebene Werte bzw. Zellen die durch die Berechnungssystematik </t>
  </si>
  <si>
    <t>Verzinsung</t>
  </si>
  <si>
    <r>
      <t xml:space="preserve">Der nominale Eigenkapitalzinssatz ergibt sich aus der Festlegung der Beschlusskammer 4 (Aktenzeichen: BK4-11/304). </t>
    </r>
    <r>
      <rPr>
        <sz val="12"/>
        <color theme="1"/>
        <rFont val="Arial"/>
        <family val="2"/>
      </rPr>
      <t xml:space="preserve">Als Fremdkapitalzinssatz wird der Zinssatz </t>
    </r>
    <r>
      <rPr>
        <sz val="12"/>
        <color theme="1"/>
        <rFont val="Arial"/>
        <family val="2"/>
      </rPr>
      <t xml:space="preserve">gemäß § 7 Abs 7 GasNEV </t>
    </r>
    <r>
      <rPr>
        <sz val="12"/>
        <rFont val="Arial"/>
        <family val="2"/>
      </rPr>
      <t>herangezogen.</t>
    </r>
    <r>
      <rPr>
        <sz val="12"/>
        <color theme="1"/>
        <rFont val="Arial"/>
        <family val="2"/>
      </rPr>
      <t xml:space="preserve"> </t>
    </r>
  </si>
  <si>
    <t>Nutzungsdauern gemäß Anlage 1 GasNEV</t>
  </si>
  <si>
    <t>Es werden nur Kosten berücksichtigt, die durch den netztechnisch erforderlichen Umstellungsprozess von L-Gas auf H-Gas verursacht werden. Kosten die in der Kostenbasis für die Erlösobergrenze bzw. anderen Umlagen enthalten sind, werden nicht anerkannt. Bereits anerkannte oder beantragte Kosten für Investitionsmaßnahmen gemäß § 23 Abs. 1 S. 2 Nr. 7 ARegV werden nicht in die Wälzungsumlage mit einbezogen. Ebenso wenig werden Kosten anerkannt, die bereits über den Kapitalkostenaufschlag gem. § 10a ARegV gemeldet wurden.</t>
  </si>
  <si>
    <t xml:space="preserve">Die kalkulatorische Eigenkapitalverzinsung ergibt sich aus der Summe der Restwerte multipliziert mit dem gewichteten Zinssatz. Der gewichtete Zinssatz bestimmt sich aus dem Eigenkapitalzinssatz und einem pauschalen Fremdkapitalzinsatz. Der Eigenkapitalzinssatz wird mit 40 Prozent gewichtet während der Fremdkapitalzins mit 60 Prozent gewichtet wird. </t>
  </si>
  <si>
    <t>In Tabellenblatt "B.2_Ist_AKHK_2017" sind die Ist-AKHK von dem Netzbetreiber aus dem Jahr 2017 einzutragen. Die Ist-Kosten 2017 werden in den Wälzungsbetrag 2019 mit eingepreist</t>
  </si>
  <si>
    <t>Ist Anschaffungs- / Herstellungskosten und Restwerte zum 31.12.2017</t>
  </si>
  <si>
    <t>A.1_Allgemeine_Informationen
A.2_Waelzungskosten
B.1_Ist_BAB_2017
B.2_Recht und Beratung 
B.3_Ist_AKHK_2017
B.4_Ist_kalk_Gewerbest._2017
C.1_Plan_BAB_2019
C.2_Recht und Beratung
D._Nutzungsdauern
E._Anmerkungen</t>
  </si>
  <si>
    <t>Kapitalkosten</t>
  </si>
  <si>
    <t>Kapitalkosten werden über den Kapitalkostenaufschlag berücksichtigt.</t>
  </si>
  <si>
    <t>Istkostenmeldung für das Geschäftsjahr (letztes abgeschlossenes Geschäftsjahr)</t>
  </si>
  <si>
    <t>Beginn der pysischen Umstellung</t>
  </si>
  <si>
    <t>Ist 2017</t>
  </si>
  <si>
    <t>A.2 Meldung der über das Bundesgebiet zu wälzenden Plankosten für 2019</t>
  </si>
  <si>
    <t xml:space="preserve">Wälzungsbetrag nach Verrechnung der Korrekturen </t>
  </si>
  <si>
    <t>Wälzungskosten 2019</t>
  </si>
  <si>
    <t>an den Fernleitungsnetzbetreiber in 2016 gemeldete Plankosten für 2017</t>
  </si>
  <si>
    <t>an den Fernleitungsnetznbetreiber in 2018 gemeldete Plankosten für 2019</t>
  </si>
  <si>
    <t>an den Fernleitungsnetznbetreiber in 2018 gemeldete Istkosten für 2017</t>
  </si>
  <si>
    <t xml:space="preserve">Differenz Plan-Ist [Korrekturbetrag 2017]   </t>
  </si>
  <si>
    <t>Gas gesamt</t>
  </si>
  <si>
    <t xml:space="preserve"> davon geschlüsselt</t>
  </si>
  <si>
    <t>davon von Dritten bezogene Dienstleistung</t>
  </si>
  <si>
    <t>Erfassung der kalkulatorischen Ist-Ansätze für 2017 in Anlehnung an die GasNEV</t>
  </si>
  <si>
    <t xml:space="preserve">Rechts- und Beratungskosten </t>
  </si>
  <si>
    <t>Rechts- und Beratungskosten</t>
  </si>
  <si>
    <t xml:space="preserve"> Dienstleister</t>
  </si>
  <si>
    <r>
      <t xml:space="preserve">Ist - AK/HK für </t>
    </r>
    <r>
      <rPr>
        <b/>
        <u/>
        <sz val="12"/>
        <rFont val="Arial"/>
        <family val="2"/>
      </rPr>
      <t>nicht genehmigungsfähige</t>
    </r>
    <r>
      <rPr>
        <b/>
        <sz val="12"/>
        <rFont val="Arial"/>
        <family val="2"/>
      </rPr>
      <t xml:space="preserve">
Investitionsmaßnahmen für die </t>
    </r>
    <r>
      <rPr>
        <b/>
        <u/>
        <sz val="12"/>
        <rFont val="Arial"/>
        <family val="2"/>
      </rPr>
      <t>Umsetzung der Marktraumumstellung</t>
    </r>
  </si>
  <si>
    <t>Ist - AKHK in 2017</t>
  </si>
  <si>
    <t>kalk. Abschreibung 2017</t>
  </si>
  <si>
    <t>kalk. Restwerte des Sachanlagevermögens
(Anfangsbestand 2017)</t>
  </si>
  <si>
    <t>kalk. Restwerte des Sachanlagevermögens
(Endbestand 2017)</t>
  </si>
  <si>
    <t>kalk. Restwerte des Sachanlagevermögens
(Mittelwert 2017)</t>
  </si>
  <si>
    <t>Ermittlung der kalkulatorischen Gewerbesteuer gem. § 8 GasNetzEV</t>
  </si>
  <si>
    <t>Netzkosten I.b. nach Abzug
kostenmindernder Erlöse</t>
  </si>
  <si>
    <t>Erfassung der kalkulatorischen Planansätze für 2019 in Anlehnung an die GasNEV</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</si>
</sst>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0.00\ &quot;€&quot;;[Red]\-#,##0.00\ &quot;€&quot;"/>
    <numFmt numFmtId="44" formatCode="_-* #,##0.00\ &quot;€&quot;_-;\-* #,##0.00\ &quot;€&quot;_-;_-* &quot;-&quot;??\ &quot;€&quot;_-;_-@_-"/>
    <numFmt numFmtId="43" formatCode="_-* #,##0.00\ _€_-;\-* #,##0.00\ _€_-;_-* &quot;-&quot;??\ _€_-;_-@_-"/>
    <numFmt numFmtId="164" formatCode="_-* #,##0.00\ _D_M_-;\-* #,##0.00\ _D_M_-;_-* &quot;-&quot;??\ _D_M_-;_-@_-"/>
    <numFmt numFmtId="165" formatCode="#,##0.00_ ;[Red]\-#,##0.00\ "/>
    <numFmt numFmtId="166" formatCode="_-* #,##0.00\ [$€-1]_-;\-* #,##0.00\ [$€-1]_-;_-* &quot;-&quot;??\ [$€-1]_-"/>
    <numFmt numFmtId="167" formatCode="_-* #,##0.00\ [$€-1]_-;\-* #,##0.00\ [$€-1]_-;_-* &quot;-&quot;??\ [$€-1]_-;_-@_-"/>
    <numFmt numFmtId="168" formatCode="_(* #,##0.00_);_(* \(#,##0.00\);_(* &quot;-&quot;??_);_(@_)"/>
    <numFmt numFmtId="169" formatCode="##\ ##"/>
    <numFmt numFmtId="170" formatCode="##\ ##\ #"/>
    <numFmt numFmtId="171" formatCode="##\ ##\ ##"/>
    <numFmt numFmtId="172" formatCode="##\ ##\ ##\ ###"/>
    <numFmt numFmtId="173" formatCode="_([$€]* #,##0.00_);_([$€]* \(#,##0.00\);_([$€]* &quot;-&quot;??_);_(@_)"/>
    <numFmt numFmtId="174" formatCode=";;;"/>
    <numFmt numFmtId="175" formatCode="#,##0.00\ &quot;€&quot;"/>
  </numFmts>
  <fonts count="27"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b/>
      <sz val="12"/>
      <name val="Arial"/>
      <family val="2"/>
    </font>
    <font>
      <sz val="10"/>
      <name val="Arial"/>
      <family val="2"/>
    </font>
    <font>
      <sz val="11"/>
      <name val="Arial"/>
      <family val="2"/>
    </font>
    <font>
      <b/>
      <strike/>
      <sz val="12"/>
      <name val="Arial"/>
      <family val="2"/>
    </font>
    <font>
      <sz val="10"/>
      <name val="Arial"/>
      <family val="2"/>
    </font>
    <font>
      <sz val="11"/>
      <name val="Arial"/>
      <family val="2"/>
    </font>
    <font>
      <sz val="10"/>
      <name val="Arial"/>
      <family val="2"/>
    </font>
    <font>
      <sz val="12"/>
      <name val="Arial"/>
      <family val="2"/>
    </font>
    <font>
      <sz val="11"/>
      <color indexed="8"/>
      <name val="Calibri"/>
      <family val="2"/>
    </font>
    <font>
      <sz val="8"/>
      <name val="Times New Roman"/>
      <family val="1"/>
    </font>
    <font>
      <sz val="11"/>
      <color indexed="9"/>
      <name val="Calibri"/>
      <family val="2"/>
    </font>
    <font>
      <u/>
      <sz val="11"/>
      <color indexed="12"/>
      <name val="Arial"/>
      <family val="2"/>
    </font>
    <font>
      <i/>
      <sz val="12"/>
      <name val="Arial"/>
      <family val="2"/>
    </font>
    <font>
      <strike/>
      <sz val="12"/>
      <name val="Arial"/>
      <family val="2"/>
    </font>
    <font>
      <b/>
      <u/>
      <sz val="12"/>
      <name val="Arial"/>
      <family val="2"/>
    </font>
    <font>
      <sz val="12"/>
      <color theme="1"/>
      <name val="Arial"/>
      <family val="2"/>
    </font>
    <font>
      <b/>
      <sz val="12"/>
      <color theme="1"/>
      <name val="Arial"/>
      <family val="2"/>
    </font>
    <font>
      <b/>
      <sz val="11"/>
      <name val="Arial"/>
      <family val="2"/>
    </font>
    <font>
      <sz val="12"/>
      <color theme="2" tint="-0.499984740745262"/>
      <name val="Arial"/>
      <family val="2"/>
    </font>
    <font>
      <b/>
      <sz val="10"/>
      <name val="Arial"/>
      <family val="2"/>
    </font>
    <font>
      <sz val="14"/>
      <color theme="1"/>
      <name val="Calibri"/>
      <family val="2"/>
      <scheme val="minor"/>
    </font>
    <font>
      <b/>
      <sz val="14"/>
      <name val="Calibri"/>
      <family val="2"/>
    </font>
  </fonts>
  <fills count="26">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5"/>
      </patternFill>
    </fill>
    <fill>
      <patternFill patternType="solid">
        <fgColor rgb="FFFFFF99"/>
        <bgColor indexed="64"/>
      </patternFill>
    </fill>
    <fill>
      <patternFill patternType="lightDown">
        <bgColor theme="0" tint="-0.499984740745262"/>
      </patternFill>
    </fill>
    <fill>
      <patternFill patternType="solid">
        <fgColor indexed="47"/>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76">
    <xf numFmtId="0" fontId="0" fillId="0" borderId="0"/>
    <xf numFmtId="44" fontId="11" fillId="0" borderId="0" applyFont="0" applyFill="0" applyBorder="0" applyAlignment="0" applyProtection="0"/>
    <xf numFmtId="164" fontId="7" fillId="0" borderId="0" applyFont="0" applyFill="0" applyBorder="0" applyAlignment="0" applyProtection="0"/>
    <xf numFmtId="49" fontId="11" fillId="0" borderId="0"/>
    <xf numFmtId="9" fontId="4"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7" fillId="0" borderId="0"/>
    <xf numFmtId="0" fontId="6" fillId="0" borderId="0"/>
    <xf numFmtId="0" fontId="11" fillId="0" borderId="0"/>
    <xf numFmtId="0" fontId="9" fillId="0" borderId="0"/>
    <xf numFmtId="0" fontId="4" fillId="0" borderId="0"/>
    <xf numFmtId="0" fontId="10" fillId="0" borderId="0"/>
    <xf numFmtId="0" fontId="4" fillId="0" borderId="0"/>
    <xf numFmtId="168" fontId="6" fillId="0" borderId="0" applyFont="0" applyFill="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169" fontId="14" fillId="0" borderId="2">
      <alignment horizontal="left"/>
    </xf>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170" fontId="14" fillId="0" borderId="2">
      <alignment horizontal="left"/>
    </xf>
    <xf numFmtId="171" fontId="14" fillId="0" borderId="2">
      <alignment horizontal="left"/>
    </xf>
    <xf numFmtId="0" fontId="15" fillId="16"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172" fontId="14" fillId="0" borderId="2">
      <alignment horizontal="left"/>
    </xf>
    <xf numFmtId="0" fontId="4" fillId="0" borderId="0"/>
    <xf numFmtId="0" fontId="16" fillId="0" borderId="0" applyNumberFormat="0" applyFill="0" applyBorder="0" applyAlignment="0" applyProtection="0">
      <alignment vertical="top"/>
      <protection locked="0"/>
    </xf>
    <xf numFmtId="173" fontId="6" fillId="0" borderId="0" applyFont="0" applyFill="0" applyBorder="0" applyAlignment="0" applyProtection="0"/>
    <xf numFmtId="0" fontId="3" fillId="0" borderId="0"/>
    <xf numFmtId="0" fontId="6" fillId="0" borderId="0"/>
    <xf numFmtId="0" fontId="4" fillId="0" borderId="0"/>
    <xf numFmtId="0" fontId="2" fillId="22" borderId="0" applyNumberFormat="0" applyBorder="0" applyAlignment="0" applyProtection="0"/>
    <xf numFmtId="0" fontId="4" fillId="0" borderId="0"/>
    <xf numFmtId="44" fontId="6"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4" fillId="0" borderId="0"/>
    <xf numFmtId="0" fontId="6" fillId="0" borderId="0"/>
    <xf numFmtId="0" fontId="6" fillId="0" borderId="0"/>
    <xf numFmtId="0" fontId="4" fillId="0" borderId="0"/>
    <xf numFmtId="43" fontId="6" fillId="0" borderId="0" applyFont="0" applyFill="0" applyBorder="0" applyAlignment="0" applyProtection="0"/>
    <xf numFmtId="0" fontId="1" fillId="0" borderId="0"/>
    <xf numFmtId="164" fontId="4" fillId="0" borderId="0" applyFont="0" applyFill="0" applyBorder="0" applyAlignment="0" applyProtection="0"/>
    <xf numFmtId="44" fontId="6"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4"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cellStyleXfs>
  <cellXfs count="301">
    <xf numFmtId="0" fontId="0" fillId="0" borderId="0" xfId="0"/>
    <xf numFmtId="0" fontId="5" fillId="0" borderId="0" xfId="9" applyFont="1" applyFill="1" applyBorder="1" applyAlignment="1" applyProtection="1">
      <alignment vertical="center"/>
    </xf>
    <xf numFmtId="0" fontId="12" fillId="0" borderId="0" xfId="9" applyFont="1" applyProtection="1"/>
    <xf numFmtId="0" fontId="12" fillId="0" borderId="0" xfId="9" applyFont="1" applyFill="1" applyBorder="1" applyAlignment="1" applyProtection="1">
      <alignment wrapText="1"/>
    </xf>
    <xf numFmtId="0" fontId="12" fillId="0" borderId="0" xfId="9" applyFont="1" applyFill="1" applyBorder="1" applyProtection="1"/>
    <xf numFmtId="0" fontId="12" fillId="0" borderId="0" xfId="9" applyFont="1" applyFill="1" applyBorder="1" applyAlignment="1" applyProtection="1">
      <alignment horizontal="center" wrapText="1"/>
    </xf>
    <xf numFmtId="0" fontId="12" fillId="0" borderId="0" xfId="9" applyFont="1" applyFill="1" applyBorder="1" applyAlignment="1" applyProtection="1">
      <alignment horizontal="left" wrapText="1"/>
    </xf>
    <xf numFmtId="0" fontId="12" fillId="0" borderId="0" xfId="9" applyFont="1" applyFill="1" applyBorder="1" applyAlignment="1" applyProtection="1">
      <alignment horizontal="center"/>
    </xf>
    <xf numFmtId="0" fontId="12" fillId="0" borderId="0" xfId="9" applyFont="1" applyFill="1" applyBorder="1" applyAlignment="1" applyProtection="1">
      <alignment horizontal="left"/>
    </xf>
    <xf numFmtId="0" fontId="5" fillId="0" borderId="0" xfId="9" applyFont="1" applyAlignment="1" applyProtection="1">
      <alignment horizontal="centerContinuous" vertical="center"/>
    </xf>
    <xf numFmtId="0" fontId="12" fillId="0" borderId="0" xfId="9" applyFont="1" applyFill="1" applyBorder="1" applyAlignment="1" applyProtection="1">
      <alignment horizontal="centerContinuous" vertical="center"/>
    </xf>
    <xf numFmtId="0" fontId="12" fillId="0" borderId="0" xfId="9" applyFont="1" applyAlignment="1" applyProtection="1">
      <alignment horizontal="centerContinuous" vertical="center"/>
    </xf>
    <xf numFmtId="0" fontId="12" fillId="0" borderId="2" xfId="9" applyFont="1" applyFill="1" applyBorder="1" applyAlignment="1" applyProtection="1">
      <alignment horizontal="left" vertical="center" wrapText="1"/>
    </xf>
    <xf numFmtId="0" fontId="12" fillId="0" borderId="2" xfId="9" applyFont="1" applyFill="1" applyBorder="1" applyAlignment="1" applyProtection="1">
      <alignment horizontal="center" vertical="center" wrapText="1"/>
    </xf>
    <xf numFmtId="0" fontId="12" fillId="0" borderId="2" xfId="9" applyFont="1" applyBorder="1" applyAlignment="1" applyProtection="1">
      <alignment horizontal="center" vertical="center"/>
    </xf>
    <xf numFmtId="0" fontId="5" fillId="0" borderId="2" xfId="9" applyFont="1" applyFill="1" applyBorder="1" applyAlignment="1" applyProtection="1">
      <alignment horizontal="center" vertical="center" wrapText="1"/>
    </xf>
    <xf numFmtId="0" fontId="12" fillId="0" borderId="0" xfId="0" applyFont="1" applyFill="1" applyProtection="1"/>
    <xf numFmtId="0" fontId="12" fillId="0" borderId="0" xfId="0" applyFont="1" applyFill="1" applyBorder="1" applyProtection="1"/>
    <xf numFmtId="0" fontId="12" fillId="0" borderId="0" xfId="0" applyFont="1" applyFill="1" applyBorder="1" applyAlignment="1" applyProtection="1">
      <alignment vertical="center"/>
    </xf>
    <xf numFmtId="166" fontId="12" fillId="0" borderId="0" xfId="0" applyNumberFormat="1" applyFont="1" applyFill="1" applyBorder="1" applyAlignment="1" applyProtection="1">
      <alignment horizontal="left" vertical="center" wrapText="1"/>
    </xf>
    <xf numFmtId="0" fontId="12" fillId="0" borderId="0" xfId="0" applyFont="1" applyFill="1" applyBorder="1" applyAlignment="1" applyProtection="1">
      <alignment vertical="center" wrapText="1"/>
    </xf>
    <xf numFmtId="0" fontId="5" fillId="0" borderId="0" xfId="0" applyFont="1" applyFill="1" applyAlignment="1" applyProtection="1">
      <alignment horizontal="centerContinuous" vertical="center"/>
    </xf>
    <xf numFmtId="0" fontId="12" fillId="0" borderId="0" xfId="0" applyFont="1" applyFill="1" applyBorder="1" applyAlignment="1" applyProtection="1">
      <alignment horizontal="centerContinuous" vertical="center"/>
    </xf>
    <xf numFmtId="0" fontId="12" fillId="0" borderId="0" xfId="0" applyFont="1" applyFill="1" applyAlignment="1" applyProtection="1">
      <alignment horizontal="centerContinuous" vertical="center"/>
    </xf>
    <xf numFmtId="0" fontId="12" fillId="0" borderId="0" xfId="0" applyFont="1" applyFill="1" applyBorder="1" applyAlignment="1" applyProtection="1">
      <alignment horizontal="left"/>
    </xf>
    <xf numFmtId="0" fontId="12" fillId="0" borderId="0" xfId="0" applyFont="1" applyBorder="1" applyProtection="1"/>
    <xf numFmtId="0" fontId="12" fillId="0" borderId="0" xfId="0" applyFont="1" applyBorder="1" applyAlignment="1" applyProtection="1"/>
    <xf numFmtId="0" fontId="12" fillId="0" borderId="0" xfId="0" applyFont="1" applyBorder="1" applyAlignment="1" applyProtection="1">
      <alignment horizontal="left"/>
    </xf>
    <xf numFmtId="0" fontId="12" fillId="0" borderId="0" xfId="0" applyFont="1" applyFill="1" applyBorder="1" applyAlignment="1" applyProtection="1">
      <alignment horizontal="left" vertical="center"/>
    </xf>
    <xf numFmtId="0" fontId="12" fillId="20" borderId="0" xfId="0" applyFont="1" applyFill="1" applyProtection="1"/>
    <xf numFmtId="0" fontId="12" fillId="3" borderId="0" xfId="0" applyFont="1" applyFill="1" applyProtection="1"/>
    <xf numFmtId="0" fontId="12" fillId="0" borderId="0" xfId="0" applyFont="1" applyFill="1" applyAlignment="1" applyProtection="1">
      <alignment horizontal="left"/>
    </xf>
    <xf numFmtId="0" fontId="12" fillId="0" borderId="0" xfId="0" applyNumberFormat="1" applyFont="1" applyFill="1" applyProtection="1"/>
    <xf numFmtId="174" fontId="12" fillId="0" borderId="0" xfId="0" applyNumberFormat="1" applyFont="1" applyFill="1" applyAlignment="1" applyProtection="1">
      <alignment horizontal="left"/>
    </xf>
    <xf numFmtId="174" fontId="12" fillId="0" borderId="0" xfId="0" applyNumberFormat="1" applyFont="1" applyFill="1" applyProtection="1"/>
    <xf numFmtId="0" fontId="12" fillId="0" borderId="0" xfId="0" applyFont="1" applyFill="1" applyBorder="1" applyAlignment="1" applyProtection="1">
      <alignment horizontal="centerContinuous"/>
    </xf>
    <xf numFmtId="0" fontId="12" fillId="0" borderId="0" xfId="0" applyFont="1" applyFill="1" applyBorder="1" applyAlignment="1" applyProtection="1">
      <alignment horizontal="left" wrapText="1"/>
    </xf>
    <xf numFmtId="14" fontId="12" fillId="0" borderId="0" xfId="0" applyNumberFormat="1" applyFont="1" applyFill="1" applyBorder="1" applyAlignment="1" applyProtection="1">
      <alignment horizontal="left" vertical="center"/>
    </xf>
    <xf numFmtId="0" fontId="12" fillId="0" borderId="2" xfId="0" applyFont="1" applyFill="1" applyBorder="1" applyAlignment="1" applyProtection="1">
      <alignment wrapText="1"/>
    </xf>
    <xf numFmtId="0" fontId="12" fillId="0" borderId="0" xfId="0" applyFont="1" applyFill="1" applyBorder="1" applyAlignment="1" applyProtection="1">
      <alignment wrapText="1"/>
    </xf>
    <xf numFmtId="0" fontId="12" fillId="0" borderId="0" xfId="0" applyFont="1" applyBorder="1" applyAlignment="1" applyProtection="1">
      <alignment horizontal="centerContinuous" vertical="center"/>
    </xf>
    <xf numFmtId="0" fontId="5" fillId="0" borderId="0" xfId="0" applyFont="1" applyFill="1" applyBorder="1" applyAlignment="1" applyProtection="1">
      <alignment horizontal="centerContinuous" vertical="center" wrapText="1"/>
    </xf>
    <xf numFmtId="1" fontId="12" fillId="2" borderId="2"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vertical="center" wrapText="1"/>
    </xf>
    <xf numFmtId="0" fontId="12" fillId="0" borderId="0" xfId="0" applyFont="1" applyFill="1" applyAlignment="1" applyProtection="1">
      <alignment wrapText="1"/>
    </xf>
    <xf numFmtId="0" fontId="5" fillId="0" borderId="2" xfId="13" applyFont="1" applyFill="1" applyBorder="1" applyAlignment="1" applyProtection="1">
      <alignment vertical="center" wrapText="1"/>
    </xf>
    <xf numFmtId="0" fontId="12" fillId="2" borderId="2"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protection locked="0"/>
    </xf>
    <xf numFmtId="10" fontId="12" fillId="2" borderId="2" xfId="4" applyNumberFormat="1" applyFont="1" applyFill="1" applyBorder="1" applyAlignment="1" applyProtection="1">
      <alignment horizontal="center" vertical="center"/>
      <protection locked="0"/>
    </xf>
    <xf numFmtId="0" fontId="12" fillId="0" borderId="2" xfId="0" applyFont="1" applyFill="1" applyBorder="1" applyAlignment="1" applyProtection="1">
      <alignment horizontal="left" vertical="center" wrapText="1"/>
    </xf>
    <xf numFmtId="0" fontId="12" fillId="0" borderId="3" xfId="0" applyFont="1" applyFill="1" applyBorder="1" applyAlignment="1" applyProtection="1">
      <alignment vertical="center" wrapText="1"/>
    </xf>
    <xf numFmtId="0" fontId="12" fillId="0" borderId="3" xfId="0" applyFont="1" applyFill="1" applyBorder="1" applyAlignment="1" applyProtection="1">
      <alignment vertical="center"/>
    </xf>
    <xf numFmtId="0" fontId="12" fillId="0" borderId="2" xfId="0" applyFont="1" applyFill="1" applyBorder="1" applyAlignment="1" applyProtection="1">
      <alignment vertical="center" wrapText="1"/>
    </xf>
    <xf numFmtId="10" fontId="12" fillId="0" borderId="0" xfId="0" applyNumberFormat="1" applyFont="1" applyFill="1" applyProtection="1"/>
    <xf numFmtId="0" fontId="12" fillId="0" borderId="0" xfId="0" applyFont="1" applyFill="1" applyBorder="1" applyAlignment="1" applyProtection="1">
      <alignment horizontal="centerContinuous" vertical="center" wrapText="1"/>
    </xf>
    <xf numFmtId="166" fontId="12" fillId="0" borderId="0" xfId="0" applyNumberFormat="1" applyFont="1" applyFill="1" applyBorder="1" applyAlignment="1" applyProtection="1">
      <alignment horizontal="centerContinuous" vertical="center" wrapText="1"/>
    </xf>
    <xf numFmtId="0" fontId="5" fillId="0" borderId="2" xfId="13" applyNumberFormat="1" applyFont="1" applyFill="1" applyBorder="1" applyAlignment="1" applyProtection="1">
      <alignment horizontal="left" vertical="center" wrapText="1"/>
    </xf>
    <xf numFmtId="0" fontId="5" fillId="0" borderId="2" xfId="13" applyFont="1" applyFill="1" applyBorder="1" applyAlignment="1" applyProtection="1">
      <alignment vertical="center"/>
    </xf>
    <xf numFmtId="0" fontId="12" fillId="2" borderId="2" xfId="9" applyFont="1" applyFill="1" applyBorder="1" applyAlignment="1" applyProtection="1">
      <alignment horizontal="center" vertical="center" wrapText="1"/>
      <protection locked="0"/>
    </xf>
    <xf numFmtId="1" fontId="12" fillId="2" borderId="2" xfId="9" applyNumberFormat="1" applyFont="1" applyFill="1" applyBorder="1" applyAlignment="1" applyProtection="1">
      <alignment horizontal="center" vertical="center"/>
      <protection locked="0"/>
    </xf>
    <xf numFmtId="0" fontId="5" fillId="0" borderId="2" xfId="9" applyFont="1" applyBorder="1" applyAlignment="1" applyProtection="1">
      <alignment horizontal="centerContinuous" vertical="center"/>
    </xf>
    <xf numFmtId="0" fontId="12" fillId="0" borderId="2" xfId="9" applyFont="1" applyBorder="1" applyAlignment="1" applyProtection="1">
      <alignment horizontal="centerContinuous" vertical="center"/>
    </xf>
    <xf numFmtId="165" fontId="5" fillId="0" borderId="2" xfId="13" applyNumberFormat="1" applyFont="1" applyFill="1" applyBorder="1" applyAlignment="1" applyProtection="1">
      <alignment vertical="center" wrapText="1"/>
    </xf>
    <xf numFmtId="49" fontId="5" fillId="0" borderId="2" xfId="10" applyNumberFormat="1" applyFont="1" applyFill="1" applyBorder="1" applyAlignment="1" applyProtection="1">
      <alignment horizontal="left" vertical="center" wrapText="1"/>
    </xf>
    <xf numFmtId="49" fontId="12" fillId="0" borderId="2" xfId="10" quotePrefix="1" applyNumberFormat="1" applyFont="1" applyFill="1" applyBorder="1" applyAlignment="1" applyProtection="1">
      <alignment horizontal="left" vertical="center" wrapText="1"/>
    </xf>
    <xf numFmtId="0" fontId="12" fillId="0" borderId="2" xfId="13" applyFont="1" applyFill="1" applyBorder="1" applyAlignment="1" applyProtection="1">
      <alignment vertical="center" wrapText="1"/>
    </xf>
    <xf numFmtId="165" fontId="12" fillId="0" borderId="2" xfId="13" applyNumberFormat="1" applyFont="1" applyFill="1" applyBorder="1" applyAlignment="1" applyProtection="1">
      <alignment vertical="center" wrapText="1"/>
    </xf>
    <xf numFmtId="49" fontId="12" fillId="0" borderId="2" xfId="10" applyNumberFormat="1" applyFont="1" applyFill="1" applyBorder="1" applyAlignment="1" applyProtection="1">
      <alignment horizontal="left" vertical="center" wrapText="1"/>
    </xf>
    <xf numFmtId="165" fontId="12" fillId="2" borderId="2" xfId="13" applyNumberFormat="1" applyFont="1" applyFill="1" applyBorder="1" applyAlignment="1" applyProtection="1">
      <alignment vertical="center" wrapText="1"/>
      <protection locked="0"/>
    </xf>
    <xf numFmtId="14" fontId="12" fillId="0" borderId="2" xfId="13" applyNumberFormat="1" applyFont="1" applyFill="1" applyBorder="1" applyAlignment="1" applyProtection="1">
      <alignment vertical="center" wrapText="1"/>
    </xf>
    <xf numFmtId="165" fontId="5" fillId="4" borderId="2" xfId="13" applyNumberFormat="1" applyFont="1" applyFill="1" applyBorder="1" applyAlignment="1" applyProtection="1">
      <alignment vertical="center" wrapText="1"/>
    </xf>
    <xf numFmtId="0" fontId="17" fillId="0" borderId="2" xfId="13" applyFont="1" applyFill="1" applyBorder="1" applyAlignment="1" applyProtection="1">
      <alignment vertical="center" wrapText="1"/>
    </xf>
    <xf numFmtId="0" fontId="12" fillId="0" borderId="2" xfId="13" applyFont="1" applyFill="1" applyBorder="1" applyAlignment="1" applyProtection="1">
      <alignment horizontal="left" vertical="center" wrapText="1"/>
    </xf>
    <xf numFmtId="0" fontId="17" fillId="0" borderId="2" xfId="13" applyFont="1" applyFill="1" applyBorder="1" applyAlignment="1" applyProtection="1">
      <alignment horizontal="left" vertical="center" wrapText="1"/>
    </xf>
    <xf numFmtId="0" fontId="12" fillId="4" borderId="2" xfId="11" applyFont="1" applyFill="1" applyBorder="1" applyAlignment="1" applyProtection="1">
      <alignment vertical="center" wrapText="1"/>
    </xf>
    <xf numFmtId="165" fontId="5" fillId="0" borderId="2" xfId="13" applyNumberFormat="1" applyFont="1" applyFill="1" applyBorder="1" applyAlignment="1" applyProtection="1">
      <alignment vertical="center"/>
    </xf>
    <xf numFmtId="0" fontId="5" fillId="0" borderId="0" xfId="0" applyFont="1" applyFill="1" applyAlignment="1" applyProtection="1">
      <alignment wrapText="1"/>
    </xf>
    <xf numFmtId="0" fontId="5" fillId="0" borderId="0" xfId="0" applyFont="1" applyFill="1" applyBorder="1" applyAlignment="1" applyProtection="1">
      <alignment wrapText="1"/>
    </xf>
    <xf numFmtId="0" fontId="18" fillId="0" borderId="0" xfId="0" applyFont="1" applyFill="1" applyAlignment="1" applyProtection="1">
      <alignment wrapText="1"/>
    </xf>
    <xf numFmtId="0" fontId="18" fillId="0" borderId="0" xfId="0" applyFont="1" applyFill="1" applyBorder="1" applyAlignment="1" applyProtection="1">
      <alignment wrapText="1"/>
    </xf>
    <xf numFmtId="0" fontId="8" fillId="0" borderId="0" xfId="0" applyFont="1" applyFill="1" applyAlignment="1" applyProtection="1">
      <alignment wrapText="1"/>
    </xf>
    <xf numFmtId="0" fontId="12" fillId="0" borderId="0" xfId="0" applyFont="1" applyFill="1" applyAlignment="1" applyProtection="1">
      <alignment vertical="center" wrapText="1"/>
    </xf>
    <xf numFmtId="0" fontId="12" fillId="0" borderId="0" xfId="0" applyFont="1" applyFill="1" applyProtection="1">
      <protection locked="0"/>
    </xf>
    <xf numFmtId="10" fontId="12" fillId="0" borderId="2" xfId="4" applyNumberFormat="1" applyFont="1" applyFill="1" applyBorder="1" applyAlignment="1" applyProtection="1">
      <alignment horizontal="center" vertical="center" wrapText="1"/>
    </xf>
    <xf numFmtId="10" fontId="12" fillId="0" borderId="2" xfId="0" applyNumberFormat="1" applyFont="1" applyFill="1" applyBorder="1" applyAlignment="1" applyProtection="1">
      <alignment horizontal="center" vertical="center" wrapText="1"/>
    </xf>
    <xf numFmtId="165" fontId="12" fillId="5" borderId="2" xfId="13" applyNumberFormat="1" applyFont="1" applyFill="1" applyBorder="1" applyAlignment="1" applyProtection="1">
      <alignment vertical="center" wrapText="1"/>
    </xf>
    <xf numFmtId="0" fontId="21" fillId="21" borderId="4" xfId="40" applyFont="1" applyFill="1" applyBorder="1" applyAlignment="1" applyProtection="1">
      <alignment vertical="center"/>
    </xf>
    <xf numFmtId="0" fontId="21" fillId="21" borderId="4" xfId="40" applyFont="1" applyFill="1" applyBorder="1" applyAlignment="1" applyProtection="1"/>
    <xf numFmtId="0" fontId="21" fillId="0" borderId="0" xfId="40" applyFont="1" applyFill="1" applyBorder="1" applyAlignment="1" applyProtection="1"/>
    <xf numFmtId="0" fontId="20" fillId="0" borderId="0" xfId="40" applyFont="1" applyFill="1" applyBorder="1" applyAlignment="1" applyProtection="1"/>
    <xf numFmtId="0" fontId="20" fillId="0" borderId="0" xfId="40" applyFont="1" applyFill="1" applyProtection="1"/>
    <xf numFmtId="0" fontId="20" fillId="0" borderId="0" xfId="40" applyFont="1" applyFill="1" applyAlignment="1" applyProtection="1"/>
    <xf numFmtId="0" fontId="20" fillId="21" borderId="4" xfId="40" applyFont="1" applyFill="1" applyBorder="1" applyAlignment="1" applyProtection="1"/>
    <xf numFmtId="0" fontId="20" fillId="0" borderId="0" xfId="40" applyFont="1" applyAlignment="1" applyProtection="1"/>
    <xf numFmtId="0" fontId="20" fillId="0" borderId="0" xfId="40" applyFont="1" applyProtection="1"/>
    <xf numFmtId="0" fontId="20" fillId="0" borderId="0" xfId="40" applyFont="1" applyBorder="1" applyAlignment="1" applyProtection="1"/>
    <xf numFmtId="0" fontId="21" fillId="0" borderId="0" xfId="40" applyFont="1" applyBorder="1" applyAlignment="1" applyProtection="1"/>
    <xf numFmtId="0" fontId="12" fillId="0" borderId="0" xfId="0" applyNumberFormat="1" applyFont="1" applyFill="1" applyAlignment="1" applyProtection="1">
      <alignment horizontal="left"/>
    </xf>
    <xf numFmtId="0" fontId="4" fillId="0" borderId="0" xfId="41" applyFont="1" applyProtection="1"/>
    <xf numFmtId="0" fontId="4" fillId="0" borderId="6" xfId="41" applyFont="1" applyBorder="1" applyProtection="1"/>
    <xf numFmtId="0" fontId="16" fillId="0" borderId="5" xfId="38" applyFont="1" applyFill="1" applyBorder="1" applyAlignment="1" applyProtection="1">
      <alignment vertical="center"/>
    </xf>
    <xf numFmtId="0" fontId="22" fillId="0" borderId="5" xfId="41" applyFont="1" applyBorder="1" applyProtection="1"/>
    <xf numFmtId="0" fontId="4" fillId="0" borderId="5" xfId="41" applyFont="1" applyBorder="1" applyProtection="1"/>
    <xf numFmtId="0" fontId="4" fillId="0" borderId="7" xfId="41" applyFont="1" applyBorder="1" applyProtection="1"/>
    <xf numFmtId="0" fontId="4" fillId="0" borderId="8" xfId="41" applyFont="1" applyBorder="1" applyProtection="1"/>
    <xf numFmtId="0" fontId="4" fillId="0" borderId="0" xfId="41" applyFont="1" applyBorder="1" applyAlignment="1" applyProtection="1">
      <alignment horizontal="centerContinuous" vertical="center"/>
    </xf>
    <xf numFmtId="0" fontId="4" fillId="0" borderId="9" xfId="41" applyFont="1" applyBorder="1" applyAlignment="1" applyProtection="1">
      <alignment horizontal="centerContinuous" vertical="center"/>
    </xf>
    <xf numFmtId="0" fontId="4" fillId="0" borderId="0" xfId="41" applyFont="1" applyBorder="1" applyProtection="1"/>
    <xf numFmtId="0" fontId="22" fillId="0" borderId="0" xfId="41" applyFont="1" applyBorder="1" applyProtection="1"/>
    <xf numFmtId="0" fontId="4" fillId="0" borderId="9" xfId="41" applyFont="1" applyBorder="1" applyProtection="1"/>
    <xf numFmtId="0" fontId="22" fillId="0" borderId="2" xfId="41" applyFont="1" applyFill="1" applyBorder="1" applyProtection="1"/>
    <xf numFmtId="0" fontId="4" fillId="2" borderId="2" xfId="41" applyFont="1" applyFill="1" applyBorder="1" applyAlignment="1" applyProtection="1">
      <alignment vertical="center"/>
      <protection locked="0"/>
    </xf>
    <xf numFmtId="0" fontId="4" fillId="2" borderId="2" xfId="41" applyFont="1" applyFill="1" applyBorder="1" applyProtection="1">
      <protection locked="0"/>
    </xf>
    <xf numFmtId="0" fontId="4" fillId="0" borderId="10" xfId="41" applyFont="1" applyBorder="1" applyProtection="1"/>
    <xf numFmtId="0" fontId="4" fillId="0" borderId="4" xfId="41" applyFont="1" applyBorder="1" applyProtection="1"/>
    <xf numFmtId="0" fontId="4" fillId="0" borderId="11" xfId="41" applyFont="1" applyBorder="1" applyProtection="1"/>
    <xf numFmtId="0" fontId="20" fillId="0" borderId="2" xfId="40" applyFont="1" applyBorder="1" applyProtection="1"/>
    <xf numFmtId="0" fontId="20" fillId="0" borderId="0" xfId="40" applyFont="1" applyBorder="1" applyProtection="1"/>
    <xf numFmtId="0" fontId="4" fillId="0" borderId="0" xfId="0" applyFont="1"/>
    <xf numFmtId="0" fontId="5" fillId="0" borderId="8" xfId="41" applyFont="1" applyBorder="1" applyAlignment="1" applyProtection="1">
      <alignment horizontal="centerContinuous" vertical="center"/>
    </xf>
    <xf numFmtId="0" fontId="4" fillId="0" borderId="0" xfId="41" applyFont="1" applyAlignment="1" applyProtection="1">
      <alignment vertical="center"/>
    </xf>
    <xf numFmtId="0" fontId="0" fillId="0" borderId="0" xfId="0" applyBorder="1" applyAlignment="1">
      <alignment horizontal="centerContinuous" vertical="center"/>
    </xf>
    <xf numFmtId="0" fontId="0" fillId="0" borderId="0" xfId="0" applyAlignment="1">
      <alignment vertical="center"/>
    </xf>
    <xf numFmtId="0" fontId="4" fillId="0" borderId="2" xfId="42" applyFill="1" applyBorder="1" applyAlignment="1" applyProtection="1">
      <alignment vertical="center"/>
    </xf>
    <xf numFmtId="0" fontId="20" fillId="0" borderId="0" xfId="40" applyFont="1" applyBorder="1" applyAlignment="1" applyProtection="1">
      <alignment horizontal="justify" vertical="justify" wrapText="1"/>
    </xf>
    <xf numFmtId="0" fontId="0" fillId="0" borderId="0" xfId="0" applyBorder="1" applyAlignment="1" applyProtection="1">
      <alignment horizontal="justify" vertical="justify" wrapText="1"/>
    </xf>
    <xf numFmtId="0" fontId="21" fillId="0" borderId="4" xfId="40" applyFont="1" applyFill="1" applyBorder="1" applyAlignment="1" applyProtection="1"/>
    <xf numFmtId="0" fontId="20" fillId="0" borderId="4" xfId="40" applyFont="1" applyFill="1" applyBorder="1" applyAlignment="1" applyProtection="1">
      <alignment vertical="center"/>
    </xf>
    <xf numFmtId="0" fontId="20" fillId="0" borderId="4" xfId="40" applyFont="1" applyFill="1" applyBorder="1" applyAlignment="1" applyProtection="1"/>
    <xf numFmtId="0" fontId="12" fillId="0" borderId="0" xfId="0" applyFont="1" applyFill="1" applyBorder="1" applyAlignment="1" applyProtection="1">
      <alignment horizontal="left" vertical="center" wrapText="1"/>
    </xf>
    <xf numFmtId="0" fontId="12" fillId="20" borderId="2" xfId="0" applyNumberFormat="1" applyFont="1" applyFill="1" applyBorder="1" applyAlignment="1" applyProtection="1">
      <alignment horizontal="center" vertical="center"/>
    </xf>
    <xf numFmtId="0" fontId="12" fillId="20" borderId="0" xfId="0" applyNumberFormat="1" applyFont="1" applyFill="1" applyBorder="1" applyAlignment="1" applyProtection="1">
      <alignment horizontal="center" vertical="center"/>
    </xf>
    <xf numFmtId="1" fontId="12" fillId="20" borderId="0" xfId="0" applyNumberFormat="1" applyFont="1" applyFill="1" applyBorder="1" applyAlignment="1" applyProtection="1">
      <alignment horizontal="center" vertical="center"/>
      <protection locked="0"/>
    </xf>
    <xf numFmtId="166" fontId="12" fillId="23" borderId="0" xfId="0" applyNumberFormat="1" applyFont="1" applyFill="1" applyBorder="1" applyAlignment="1" applyProtection="1">
      <alignment horizontal="left" vertical="center" wrapText="1"/>
    </xf>
    <xf numFmtId="166" fontId="12" fillId="20" borderId="0" xfId="0" applyNumberFormat="1" applyFont="1" applyFill="1" applyBorder="1" applyAlignment="1" applyProtection="1">
      <alignment horizontal="left" vertical="center" wrapText="1"/>
    </xf>
    <xf numFmtId="0" fontId="5" fillId="0" borderId="0" xfId="0" applyFont="1" applyFill="1" applyAlignment="1" applyProtection="1">
      <alignment horizontal="center"/>
    </xf>
    <xf numFmtId="44" fontId="12" fillId="2" borderId="2" xfId="12" applyNumberFormat="1" applyFont="1" applyFill="1" applyBorder="1" applyAlignment="1" applyProtection="1">
      <alignment vertical="center" wrapText="1"/>
      <protection locked="0"/>
    </xf>
    <xf numFmtId="167" fontId="23" fillId="24" borderId="2" xfId="0" applyNumberFormat="1" applyFont="1" applyFill="1" applyBorder="1" applyAlignment="1" applyProtection="1">
      <alignment vertical="center"/>
    </xf>
    <xf numFmtId="166" fontId="4" fillId="20" borderId="2" xfId="44" applyNumberFormat="1" applyFont="1" applyFill="1" applyBorder="1" applyAlignment="1" applyProtection="1">
      <alignment horizontal="left" vertical="center" wrapText="1"/>
    </xf>
    <xf numFmtId="44" fontId="12" fillId="20" borderId="12" xfId="0" applyNumberFormat="1" applyFont="1" applyFill="1" applyBorder="1" applyAlignment="1" applyProtection="1">
      <alignment horizontal="left" vertical="center"/>
    </xf>
    <xf numFmtId="0" fontId="12" fillId="20" borderId="0" xfId="0" applyFont="1" applyFill="1" applyBorder="1" applyAlignment="1" applyProtection="1">
      <alignment horizontal="left" vertical="center" wrapText="1"/>
    </xf>
    <xf numFmtId="167" fontId="23" fillId="20" borderId="0" xfId="0" applyNumberFormat="1" applyFont="1" applyFill="1" applyBorder="1" applyAlignment="1" applyProtection="1">
      <alignment vertical="center"/>
    </xf>
    <xf numFmtId="0" fontId="22" fillId="20" borderId="2" xfId="0" applyFont="1" applyFill="1" applyBorder="1" applyAlignment="1" applyProtection="1">
      <alignment horizontal="right" wrapText="1"/>
    </xf>
    <xf numFmtId="0" fontId="5" fillId="20" borderId="0" xfId="0" applyFont="1" applyFill="1" applyBorder="1" applyAlignment="1" applyProtection="1">
      <alignment horizontal="right" wrapText="1"/>
    </xf>
    <xf numFmtId="0" fontId="6" fillId="20" borderId="0" xfId="0" quotePrefix="1" applyFont="1" applyFill="1" applyBorder="1" applyAlignment="1" applyProtection="1">
      <alignment horizontal="center"/>
    </xf>
    <xf numFmtId="0" fontId="12" fillId="21" borderId="13" xfId="0" applyFont="1" applyFill="1" applyBorder="1" applyAlignment="1" applyProtection="1">
      <alignment horizontal="center"/>
    </xf>
    <xf numFmtId="0" fontId="24" fillId="25" borderId="14" xfId="44" applyFont="1" applyFill="1" applyBorder="1" applyAlignment="1" applyProtection="1">
      <alignment horizontal="left" vertical="center" wrapText="1"/>
    </xf>
    <xf numFmtId="167" fontId="23" fillId="24" borderId="15" xfId="0" applyNumberFormat="1" applyFont="1" applyFill="1" applyBorder="1" applyAlignment="1" applyProtection="1">
      <alignment vertical="center"/>
    </xf>
    <xf numFmtId="44" fontId="12" fillId="20" borderId="16" xfId="0" applyNumberFormat="1" applyFont="1" applyFill="1" applyBorder="1" applyAlignment="1" applyProtection="1">
      <alignment horizontal="left" vertical="center"/>
    </xf>
    <xf numFmtId="0" fontId="12" fillId="20" borderId="0" xfId="0" applyFont="1" applyFill="1" applyBorder="1" applyAlignment="1" applyProtection="1">
      <alignment vertical="center" wrapText="1"/>
    </xf>
    <xf numFmtId="0" fontId="5" fillId="20" borderId="2" xfId="0" applyFont="1" applyFill="1" applyBorder="1" applyAlignment="1" applyProtection="1">
      <alignment horizontal="center" vertical="center"/>
    </xf>
    <xf numFmtId="0" fontId="5" fillId="20" borderId="2" xfId="0" applyFont="1" applyFill="1" applyBorder="1" applyAlignment="1" applyProtection="1">
      <alignment horizontal="center"/>
    </xf>
    <xf numFmtId="0" fontId="12" fillId="20" borderId="0" xfId="0" applyFont="1" applyFill="1" applyAlignment="1" applyProtection="1">
      <alignment wrapText="1"/>
    </xf>
    <xf numFmtId="0" fontId="22" fillId="20" borderId="0" xfId="0" applyFont="1" applyFill="1" applyAlignment="1" applyProtection="1">
      <alignment horizontal="centerContinuous" vertical="center" wrapText="1"/>
    </xf>
    <xf numFmtId="0" fontId="12" fillId="20" borderId="0" xfId="0" applyFont="1" applyFill="1" applyAlignment="1" applyProtection="1">
      <alignment horizontal="centerContinuous" vertical="center" wrapText="1"/>
    </xf>
    <xf numFmtId="0" fontId="5" fillId="20" borderId="0" xfId="0" applyFont="1" applyFill="1" applyBorder="1" applyAlignment="1" applyProtection="1">
      <alignment horizontal="left" vertical="center"/>
    </xf>
    <xf numFmtId="0" fontId="25" fillId="22" borderId="2" xfId="43" applyFont="1" applyBorder="1" applyAlignment="1" applyProtection="1">
      <alignment horizontal="center" vertical="center" wrapText="1"/>
    </xf>
    <xf numFmtId="0" fontId="5" fillId="20" borderId="0" xfId="0" applyFont="1" applyFill="1" applyAlignment="1" applyProtection="1">
      <alignment wrapText="1"/>
    </xf>
    <xf numFmtId="165" fontId="5" fillId="0" borderId="3" xfId="13" applyNumberFormat="1" applyFont="1" applyFill="1" applyBorder="1" applyAlignment="1" applyProtection="1">
      <alignment vertical="center" wrapText="1"/>
    </xf>
    <xf numFmtId="165" fontId="12" fillId="0" borderId="3" xfId="13" applyNumberFormat="1" applyFont="1" applyFill="1" applyBorder="1" applyAlignment="1" applyProtection="1">
      <alignment vertical="center" wrapText="1"/>
    </xf>
    <xf numFmtId="0" fontId="18" fillId="20" borderId="0" xfId="0" applyFont="1" applyFill="1" applyAlignment="1" applyProtection="1">
      <alignment wrapText="1"/>
    </xf>
    <xf numFmtId="165" fontId="12" fillId="2" borderId="3" xfId="13" applyNumberFormat="1" applyFont="1" applyFill="1" applyBorder="1" applyAlignment="1" applyProtection="1">
      <alignment vertical="center" wrapText="1"/>
      <protection locked="0"/>
    </xf>
    <xf numFmtId="165" fontId="12" fillId="5" borderId="3" xfId="13" applyNumberFormat="1" applyFont="1" applyFill="1" applyBorder="1" applyAlignment="1" applyProtection="1">
      <alignment vertical="center" wrapText="1"/>
    </xf>
    <xf numFmtId="0" fontId="5" fillId="20" borderId="0" xfId="0" applyFont="1" applyFill="1" applyBorder="1" applyAlignment="1" applyProtection="1">
      <alignment wrapText="1"/>
    </xf>
    <xf numFmtId="0" fontId="18" fillId="20" borderId="0" xfId="0" applyFont="1" applyFill="1" applyBorder="1" applyAlignment="1" applyProtection="1">
      <alignment wrapText="1"/>
    </xf>
    <xf numFmtId="165" fontId="5" fillId="4" borderId="3" xfId="13" applyNumberFormat="1" applyFont="1" applyFill="1" applyBorder="1" applyAlignment="1" applyProtection="1">
      <alignment vertical="center" wrapText="1"/>
    </xf>
    <xf numFmtId="0" fontId="12" fillId="20" borderId="0" xfId="0" applyFont="1" applyFill="1" applyBorder="1" applyAlignment="1" applyProtection="1">
      <alignment wrapText="1"/>
    </xf>
    <xf numFmtId="165" fontId="12" fillId="20" borderId="2" xfId="13" applyNumberFormat="1" applyFont="1" applyFill="1" applyBorder="1" applyAlignment="1" applyProtection="1">
      <alignment vertical="center" wrapText="1"/>
    </xf>
    <xf numFmtId="165" fontId="5" fillId="20" borderId="3" xfId="13" applyNumberFormat="1" applyFont="1" applyFill="1" applyBorder="1" applyAlignment="1" applyProtection="1">
      <alignment vertical="center" wrapText="1"/>
    </xf>
    <xf numFmtId="165" fontId="12" fillId="20" borderId="3" xfId="13" applyNumberFormat="1" applyFont="1" applyFill="1" applyBorder="1" applyAlignment="1" applyProtection="1">
      <alignment vertical="center" wrapText="1"/>
    </xf>
    <xf numFmtId="0" fontId="8" fillId="20" borderId="0" xfId="0" applyFont="1" applyFill="1" applyAlignment="1" applyProtection="1">
      <alignment wrapText="1"/>
    </xf>
    <xf numFmtId="0" fontId="12" fillId="20" borderId="0" xfId="0" applyFont="1" applyFill="1" applyAlignment="1" applyProtection="1">
      <alignment vertical="center" wrapText="1"/>
    </xf>
    <xf numFmtId="165" fontId="5" fillId="0" borderId="3" xfId="13" applyNumberFormat="1" applyFont="1" applyFill="1" applyBorder="1" applyAlignment="1" applyProtection="1">
      <alignment horizontal="right" vertical="center" wrapText="1"/>
    </xf>
    <xf numFmtId="165" fontId="5" fillId="0" borderId="3" xfId="13" applyNumberFormat="1" applyFont="1" applyFill="1" applyBorder="1" applyAlignment="1" applyProtection="1">
      <alignment vertical="center"/>
    </xf>
    <xf numFmtId="0" fontId="8" fillId="20" borderId="0" xfId="0" applyFont="1" applyFill="1" applyBorder="1" applyAlignment="1" applyProtection="1">
      <alignment wrapText="1"/>
    </xf>
    <xf numFmtId="0" fontId="4" fillId="20" borderId="0" xfId="41" applyFont="1" applyFill="1" applyProtection="1"/>
    <xf numFmtId="0" fontId="4" fillId="20" borderId="6" xfId="41" applyFont="1" applyFill="1" applyBorder="1" applyProtection="1"/>
    <xf numFmtId="0" fontId="22" fillId="20" borderId="5" xfId="41" applyFont="1" applyFill="1" applyBorder="1" applyProtection="1"/>
    <xf numFmtId="0" fontId="4" fillId="20" borderId="5" xfId="41" applyFont="1" applyFill="1" applyBorder="1" applyProtection="1"/>
    <xf numFmtId="0" fontId="4" fillId="20" borderId="7" xfId="41" applyFont="1" applyFill="1" applyBorder="1" applyProtection="1"/>
    <xf numFmtId="0" fontId="4" fillId="20" borderId="0" xfId="41" applyFont="1" applyFill="1" applyAlignment="1" applyProtection="1">
      <alignment vertical="center"/>
    </xf>
    <xf numFmtId="0" fontId="5" fillId="20" borderId="8" xfId="41" applyFont="1" applyFill="1" applyBorder="1" applyAlignment="1" applyProtection="1">
      <alignment horizontal="centerContinuous" vertical="center"/>
    </xf>
    <xf numFmtId="0" fontId="4" fillId="20" borderId="0" xfId="41" applyFont="1" applyFill="1" applyBorder="1" applyAlignment="1" applyProtection="1">
      <alignment horizontal="centerContinuous" vertical="center"/>
    </xf>
    <xf numFmtId="0" fontId="4" fillId="20" borderId="9" xfId="41" applyFont="1" applyFill="1" applyBorder="1" applyAlignment="1" applyProtection="1">
      <alignment horizontal="centerContinuous" vertical="center"/>
    </xf>
    <xf numFmtId="0" fontId="4" fillId="20" borderId="8" xfId="41" applyFont="1" applyFill="1" applyBorder="1" applyProtection="1"/>
    <xf numFmtId="0" fontId="22" fillId="20" borderId="4" xfId="41" applyFont="1" applyFill="1" applyBorder="1" applyProtection="1"/>
    <xf numFmtId="0" fontId="4" fillId="20" borderId="4" xfId="41" applyFont="1" applyFill="1" applyBorder="1" applyProtection="1"/>
    <xf numFmtId="0" fontId="4" fillId="20" borderId="9" xfId="41" applyFont="1" applyFill="1" applyBorder="1" applyProtection="1"/>
    <xf numFmtId="0" fontId="22" fillId="20" borderId="17" xfId="41" applyFont="1" applyFill="1" applyBorder="1" applyAlignment="1" applyProtection="1">
      <alignment horizontal="left" wrapText="1"/>
    </xf>
    <xf numFmtId="0" fontId="5" fillId="20" borderId="17" xfId="41" applyFont="1" applyFill="1" applyBorder="1" applyAlignment="1" applyProtection="1">
      <alignment horizontal="center"/>
    </xf>
    <xf numFmtId="175" fontId="4" fillId="2" borderId="18" xfId="41" applyNumberFormat="1" applyFont="1" applyFill="1" applyBorder="1" applyProtection="1">
      <protection locked="0"/>
    </xf>
    <xf numFmtId="0" fontId="4" fillId="2" borderId="18" xfId="41" applyFont="1" applyFill="1" applyBorder="1" applyProtection="1">
      <protection locked="0"/>
    </xf>
    <xf numFmtId="175" fontId="4" fillId="2" borderId="2" xfId="41" applyNumberFormat="1" applyFont="1" applyFill="1" applyBorder="1" applyProtection="1">
      <protection locked="0"/>
    </xf>
    <xf numFmtId="175" fontId="4" fillId="2" borderId="19" xfId="41" applyNumberFormat="1" applyFont="1" applyFill="1" applyBorder="1" applyProtection="1">
      <protection locked="0"/>
    </xf>
    <xf numFmtId="0" fontId="4" fillId="2" borderId="19" xfId="41" applyFont="1" applyFill="1" applyBorder="1" applyProtection="1">
      <protection locked="0"/>
    </xf>
    <xf numFmtId="0" fontId="26" fillId="20" borderId="8" xfId="41" applyFont="1" applyFill="1" applyBorder="1" applyAlignment="1" applyProtection="1">
      <alignment horizontal="right"/>
    </xf>
    <xf numFmtId="8" fontId="22" fillId="0" borderId="20" xfId="13" applyNumberFormat="1" applyFont="1" applyFill="1" applyBorder="1" applyAlignment="1" applyProtection="1">
      <alignment wrapText="1"/>
    </xf>
    <xf numFmtId="165" fontId="12" fillId="5" borderId="21" xfId="13" applyNumberFormat="1" applyFont="1" applyFill="1" applyBorder="1" applyAlignment="1" applyProtection="1">
      <alignment vertical="center" wrapText="1"/>
    </xf>
    <xf numFmtId="0" fontId="4" fillId="20" borderId="10" xfId="41" applyFont="1" applyFill="1" applyBorder="1" applyProtection="1"/>
    <xf numFmtId="0" fontId="4" fillId="20" borderId="11" xfId="41" applyFont="1" applyFill="1" applyBorder="1" applyProtection="1"/>
    <xf numFmtId="0" fontId="5" fillId="0" borderId="17" xfId="13" applyFont="1" applyFill="1" applyBorder="1" applyAlignment="1" applyProtection="1">
      <alignment vertical="center" wrapText="1"/>
    </xf>
    <xf numFmtId="0" fontId="22" fillId="0" borderId="0" xfId="0" applyFont="1" applyAlignment="1">
      <alignment horizontal="left"/>
    </xf>
    <xf numFmtId="0" fontId="5" fillId="20" borderId="0" xfId="37" applyFont="1" applyFill="1" applyAlignment="1" applyProtection="1">
      <alignment horizontal="left" vertical="center"/>
    </xf>
    <xf numFmtId="0" fontId="12" fillId="20" borderId="0" xfId="0" applyFont="1" applyFill="1" applyProtection="1"/>
    <xf numFmtId="0" fontId="5" fillId="0" borderId="2" xfId="13" applyFont="1" applyFill="1" applyBorder="1" applyAlignment="1" applyProtection="1">
      <alignment horizontal="center" vertical="center"/>
    </xf>
    <xf numFmtId="4" fontId="5" fillId="0" borderId="2" xfId="0" applyNumberFormat="1" applyFont="1" applyFill="1" applyBorder="1" applyAlignment="1" applyProtection="1">
      <alignment horizontal="center" vertical="center" wrapText="1"/>
    </xf>
    <xf numFmtId="165" fontId="12" fillId="2" borderId="2" xfId="51" applyNumberFormat="1" applyFont="1" applyFill="1" applyBorder="1" applyAlignment="1" applyProtection="1">
      <alignment vertical="center" wrapText="1"/>
      <protection locked="0"/>
    </xf>
    <xf numFmtId="0" fontId="12" fillId="0" borderId="2" xfId="13" applyFont="1" applyFill="1" applyBorder="1" applyAlignment="1" applyProtection="1">
      <alignment vertical="center" wrapText="1"/>
    </xf>
    <xf numFmtId="165" fontId="12" fillId="0" borderId="2" xfId="51" applyNumberFormat="1" applyFont="1" applyFill="1" applyBorder="1" applyAlignment="1" applyProtection="1">
      <alignment vertical="center" wrapText="1"/>
    </xf>
    <xf numFmtId="0" fontId="12" fillId="20" borderId="0" xfId="0" applyFont="1" applyFill="1" applyBorder="1" applyProtection="1"/>
    <xf numFmtId="0" fontId="12" fillId="20" borderId="0" xfId="0" applyFont="1" applyFill="1" applyBorder="1" applyAlignment="1" applyProtection="1">
      <alignment horizontal="centerContinuous" vertical="center"/>
    </xf>
    <xf numFmtId="0" fontId="5" fillId="20" borderId="0" xfId="0" applyFont="1" applyFill="1" applyAlignment="1" applyProtection="1">
      <alignment horizontal="centerContinuous" vertical="center" wrapText="1"/>
    </xf>
    <xf numFmtId="0" fontId="12" fillId="20" borderId="0" xfId="13" applyFont="1" applyFill="1" applyBorder="1" applyAlignment="1" applyProtection="1">
      <alignment horizontal="centerContinuous" vertical="center"/>
    </xf>
    <xf numFmtId="4" fontId="5" fillId="20" borderId="0" xfId="51" applyNumberFormat="1" applyFont="1" applyFill="1" applyBorder="1" applyAlignment="1" applyProtection="1">
      <alignment horizontal="centerContinuous" vertical="center"/>
    </xf>
    <xf numFmtId="0" fontId="5" fillId="20" borderId="0" xfId="13" applyFont="1" applyFill="1" applyBorder="1" applyAlignment="1" applyProtection="1">
      <alignment horizontal="left" vertical="center"/>
    </xf>
    <xf numFmtId="4" fontId="5" fillId="20" borderId="0" xfId="51" applyNumberFormat="1" applyFont="1" applyFill="1" applyBorder="1" applyAlignment="1" applyProtection="1">
      <alignment horizontal="left" vertical="center"/>
    </xf>
    <xf numFmtId="0" fontId="12" fillId="0" borderId="19" xfId="13" applyFont="1" applyFill="1" applyBorder="1" applyAlignment="1" applyProtection="1">
      <alignment vertical="center" wrapText="1"/>
    </xf>
    <xf numFmtId="165" fontId="12" fillId="2" borderId="19" xfId="51" applyNumberFormat="1" applyFont="1" applyFill="1" applyBorder="1" applyAlignment="1" applyProtection="1">
      <alignment vertical="center" wrapText="1"/>
      <protection locked="0"/>
    </xf>
    <xf numFmtId="165" fontId="12" fillId="0" borderId="19" xfId="51" applyNumberFormat="1" applyFont="1" applyFill="1" applyBorder="1" applyAlignment="1" applyProtection="1">
      <alignment vertical="center" wrapText="1"/>
    </xf>
    <xf numFmtId="0" fontId="5" fillId="4" borderId="20" xfId="13" applyFont="1" applyFill="1" applyBorder="1" applyAlignment="1" applyProtection="1">
      <alignment horizontal="left" vertical="center" wrapText="1"/>
    </xf>
    <xf numFmtId="165" fontId="5" fillId="0" borderId="20" xfId="51" applyNumberFormat="1" applyFont="1" applyFill="1" applyBorder="1" applyAlignment="1" applyProtection="1">
      <alignment vertical="center"/>
    </xf>
    <xf numFmtId="0" fontId="12" fillId="0" borderId="2" xfId="0" applyFont="1" applyFill="1" applyBorder="1" applyAlignment="1" applyProtection="1">
      <alignment vertical="center" wrapText="1"/>
    </xf>
    <xf numFmtId="0" fontId="12" fillId="20" borderId="0" xfId="0" applyFont="1" applyFill="1" applyBorder="1" applyAlignment="1" applyProtection="1">
      <alignment vertical="center" wrapText="1"/>
    </xf>
    <xf numFmtId="0" fontId="12" fillId="20" borderId="0" xfId="0" applyFont="1" applyFill="1" applyBorder="1" applyAlignment="1" applyProtection="1">
      <alignment wrapText="1"/>
    </xf>
    <xf numFmtId="0" fontId="12" fillId="20" borderId="0" xfId="0" applyFont="1" applyFill="1" applyAlignment="1" applyProtection="1">
      <alignment wrapText="1"/>
    </xf>
    <xf numFmtId="0" fontId="22" fillId="20" borderId="0" xfId="0" applyFont="1" applyFill="1" applyAlignment="1" applyProtection="1">
      <alignment horizontal="centerContinuous" vertical="center" wrapText="1"/>
    </xf>
    <xf numFmtId="0" fontId="12" fillId="20" borderId="0" xfId="0" applyFont="1" applyFill="1" applyAlignment="1" applyProtection="1">
      <alignment horizontal="centerContinuous" vertical="center" wrapText="1"/>
    </xf>
    <xf numFmtId="0" fontId="5" fillId="20" borderId="0" xfId="0" applyFont="1" applyFill="1" applyBorder="1" applyAlignment="1" applyProtection="1">
      <alignment horizontal="left" vertical="center"/>
    </xf>
    <xf numFmtId="0" fontId="5" fillId="20" borderId="0" xfId="0" applyFont="1" applyFill="1" applyAlignment="1" applyProtection="1">
      <alignment wrapText="1"/>
    </xf>
    <xf numFmtId="0" fontId="18" fillId="20" borderId="0" xfId="0" applyFont="1" applyFill="1" applyAlignment="1" applyProtection="1">
      <alignment wrapText="1"/>
    </xf>
    <xf numFmtId="0" fontId="5" fillId="20" borderId="0" xfId="0" applyFont="1" applyFill="1" applyBorder="1" applyAlignment="1" applyProtection="1">
      <alignment wrapText="1"/>
    </xf>
    <xf numFmtId="0" fontId="18" fillId="20" borderId="0" xfId="0" applyFont="1" applyFill="1" applyBorder="1" applyAlignment="1" applyProtection="1">
      <alignment wrapText="1"/>
    </xf>
    <xf numFmtId="0" fontId="8" fillId="20" borderId="0" xfId="0" applyFont="1" applyFill="1" applyAlignment="1" applyProtection="1">
      <alignment wrapText="1"/>
    </xf>
    <xf numFmtId="0" fontId="12" fillId="20" borderId="0" xfId="0" applyFont="1" applyFill="1" applyAlignment="1" applyProtection="1">
      <alignment vertical="center" wrapText="1"/>
    </xf>
    <xf numFmtId="0" fontId="8" fillId="20" borderId="0" xfId="0" applyFont="1" applyFill="1" applyBorder="1" applyAlignment="1" applyProtection="1">
      <alignment wrapText="1"/>
    </xf>
    <xf numFmtId="0" fontId="5" fillId="0" borderId="2" xfId="13" applyFont="1" applyFill="1" applyBorder="1" applyAlignment="1" applyProtection="1">
      <alignment vertical="center" wrapText="1"/>
    </xf>
    <xf numFmtId="0" fontId="5" fillId="0" borderId="2" xfId="13" applyNumberFormat="1" applyFont="1" applyFill="1" applyBorder="1" applyAlignment="1" applyProtection="1">
      <alignment horizontal="left" vertical="center" wrapText="1"/>
    </xf>
    <xf numFmtId="165" fontId="5" fillId="0" borderId="2" xfId="13" applyNumberFormat="1" applyFont="1" applyFill="1" applyBorder="1" applyAlignment="1" applyProtection="1">
      <alignment vertical="center" wrapText="1"/>
    </xf>
    <xf numFmtId="49" fontId="5" fillId="0" borderId="2" xfId="50" applyNumberFormat="1" applyFont="1" applyFill="1" applyBorder="1" applyAlignment="1" applyProtection="1">
      <alignment horizontal="left" vertical="center" wrapText="1"/>
    </xf>
    <xf numFmtId="49" fontId="12" fillId="0" borderId="2" xfId="50" quotePrefix="1" applyNumberFormat="1" applyFont="1" applyFill="1" applyBorder="1" applyAlignment="1" applyProtection="1">
      <alignment horizontal="left" vertical="center" wrapText="1"/>
    </xf>
    <xf numFmtId="0" fontId="12" fillId="0" borderId="2" xfId="13" applyFont="1" applyFill="1" applyBorder="1" applyAlignment="1" applyProtection="1">
      <alignment vertical="center" wrapText="1"/>
    </xf>
    <xf numFmtId="165" fontId="12" fillId="0" borderId="2" xfId="13" applyNumberFormat="1" applyFont="1" applyFill="1" applyBorder="1" applyAlignment="1" applyProtection="1">
      <alignment vertical="center" wrapText="1"/>
    </xf>
    <xf numFmtId="49" fontId="12" fillId="0" borderId="2" xfId="50" applyNumberFormat="1" applyFont="1" applyFill="1" applyBorder="1" applyAlignment="1" applyProtection="1">
      <alignment horizontal="left" vertical="center" wrapText="1"/>
    </xf>
    <xf numFmtId="165" fontId="12" fillId="2" borderId="2" xfId="13" applyNumberFormat="1" applyFont="1" applyFill="1" applyBorder="1" applyAlignment="1" applyProtection="1">
      <alignment vertical="center" wrapText="1"/>
      <protection locked="0"/>
    </xf>
    <xf numFmtId="14" fontId="12" fillId="0" borderId="2" xfId="13" applyNumberFormat="1" applyFont="1" applyFill="1" applyBorder="1" applyAlignment="1" applyProtection="1">
      <alignment vertical="center" wrapText="1"/>
    </xf>
    <xf numFmtId="165" fontId="5" fillId="4" borderId="2" xfId="13" applyNumberFormat="1" applyFont="1" applyFill="1" applyBorder="1" applyAlignment="1" applyProtection="1">
      <alignment vertical="center" wrapText="1"/>
    </xf>
    <xf numFmtId="0" fontId="12" fillId="4" borderId="2" xfId="11" applyFont="1" applyFill="1" applyBorder="1" applyAlignment="1" applyProtection="1">
      <alignment vertical="center" wrapText="1"/>
    </xf>
    <xf numFmtId="165" fontId="12" fillId="5" borderId="2" xfId="13" applyNumberFormat="1" applyFont="1" applyFill="1" applyBorder="1" applyAlignment="1" applyProtection="1">
      <alignment vertical="center" wrapText="1"/>
    </xf>
    <xf numFmtId="0" fontId="4" fillId="2" borderId="2" xfId="41" applyFont="1" applyFill="1" applyBorder="1" applyProtection="1">
      <protection locked="0"/>
    </xf>
    <xf numFmtId="0" fontId="12" fillId="20" borderId="0" xfId="37" applyFont="1" applyFill="1" applyAlignment="1" applyProtection="1"/>
    <xf numFmtId="0" fontId="12" fillId="20" borderId="2" xfId="37" applyFont="1" applyFill="1" applyBorder="1" applyAlignment="1" applyProtection="1">
      <alignment vertical="center"/>
    </xf>
    <xf numFmtId="10" fontId="12" fillId="20" borderId="2" xfId="6" applyNumberFormat="1" applyFont="1" applyFill="1" applyBorder="1" applyAlignment="1" applyProtection="1">
      <alignment vertical="center"/>
    </xf>
    <xf numFmtId="44" fontId="12" fillId="20" borderId="2" xfId="39" applyNumberFormat="1" applyFont="1" applyFill="1" applyBorder="1" applyAlignment="1" applyProtection="1">
      <alignment vertical="center"/>
    </xf>
    <xf numFmtId="0" fontId="5" fillId="20" borderId="2" xfId="37" applyFont="1" applyFill="1" applyBorder="1" applyAlignment="1" applyProtection="1">
      <alignment vertical="center"/>
    </xf>
    <xf numFmtId="44" fontId="5" fillId="20" borderId="2" xfId="39" applyNumberFormat="1" applyFont="1" applyFill="1" applyBorder="1" applyAlignment="1" applyProtection="1">
      <alignment vertical="center"/>
    </xf>
    <xf numFmtId="44" fontId="12" fillId="20" borderId="0" xfId="37" applyNumberFormat="1" applyFont="1" applyFill="1" applyAlignment="1" applyProtection="1"/>
    <xf numFmtId="4" fontId="12" fillId="20" borderId="0" xfId="37" applyNumberFormat="1" applyFont="1" applyFill="1" applyAlignment="1" applyProtection="1"/>
    <xf numFmtId="0" fontId="4" fillId="20" borderId="0" xfId="41" applyFont="1" applyFill="1" applyProtection="1"/>
    <xf numFmtId="0" fontId="4" fillId="20" borderId="6" xfId="41" applyFont="1" applyFill="1" applyBorder="1" applyProtection="1"/>
    <xf numFmtId="0" fontId="22" fillId="20" borderId="5" xfId="41" applyFont="1" applyFill="1" applyBorder="1" applyProtection="1"/>
    <xf numFmtId="0" fontId="4" fillId="20" borderId="5" xfId="41" applyFont="1" applyFill="1" applyBorder="1" applyProtection="1"/>
    <xf numFmtId="0" fontId="4" fillId="20" borderId="7" xfId="41" applyFont="1" applyFill="1" applyBorder="1" applyProtection="1"/>
    <xf numFmtId="0" fontId="4" fillId="20" borderId="0" xfId="41" applyFont="1" applyFill="1" applyAlignment="1" applyProtection="1">
      <alignment vertical="center"/>
    </xf>
    <xf numFmtId="0" fontId="5" fillId="20" borderId="8" xfId="41" applyFont="1" applyFill="1" applyBorder="1" applyAlignment="1" applyProtection="1">
      <alignment horizontal="centerContinuous" vertical="center"/>
    </xf>
    <xf numFmtId="0" fontId="4" fillId="20" borderId="0" xfId="41" applyFont="1" applyFill="1" applyBorder="1" applyAlignment="1" applyProtection="1">
      <alignment horizontal="centerContinuous" vertical="center"/>
    </xf>
    <xf numFmtId="0" fontId="4" fillId="20" borderId="9" xfId="41" applyFont="1" applyFill="1" applyBorder="1" applyAlignment="1" applyProtection="1">
      <alignment horizontal="centerContinuous" vertical="center"/>
    </xf>
    <xf numFmtId="0" fontId="4" fillId="20" borderId="8" xfId="41" applyFont="1" applyFill="1" applyBorder="1" applyProtection="1"/>
    <xf numFmtId="0" fontId="4" fillId="20" borderId="9" xfId="41" applyFont="1" applyFill="1" applyBorder="1" applyProtection="1"/>
    <xf numFmtId="0" fontId="4" fillId="20" borderId="10" xfId="41" applyFont="1" applyFill="1" applyBorder="1" applyProtection="1"/>
    <xf numFmtId="0" fontId="4" fillId="20" borderId="4" xfId="41" applyFont="1" applyFill="1" applyBorder="1" applyProtection="1"/>
    <xf numFmtId="0" fontId="4" fillId="20" borderId="11" xfId="41" applyFont="1" applyFill="1" applyBorder="1" applyProtection="1"/>
    <xf numFmtId="0" fontId="12" fillId="0" borderId="19" xfId="13" applyFont="1" applyFill="1" applyBorder="1" applyAlignment="1" applyProtection="1">
      <alignment vertical="center" wrapText="1"/>
    </xf>
    <xf numFmtId="0" fontId="25" fillId="22" borderId="2" xfId="75" applyFont="1" applyBorder="1" applyAlignment="1" applyProtection="1">
      <alignment horizontal="center" vertical="center" wrapText="1"/>
    </xf>
    <xf numFmtId="49" fontId="5" fillId="20" borderId="2" xfId="50" applyNumberFormat="1" applyFont="1" applyFill="1" applyBorder="1" applyAlignment="1" applyProtection="1">
      <alignment horizontal="left" vertical="center" wrapText="1"/>
    </xf>
    <xf numFmtId="0" fontId="5" fillId="20" borderId="2" xfId="13" applyFont="1" applyFill="1" applyBorder="1" applyAlignment="1" applyProtection="1">
      <alignment vertical="center" wrapText="1"/>
    </xf>
    <xf numFmtId="49" fontId="12" fillId="20" borderId="2" xfId="50" applyNumberFormat="1" applyFont="1" applyFill="1" applyBorder="1" applyAlignment="1" applyProtection="1">
      <alignment horizontal="left" vertical="center" wrapText="1"/>
    </xf>
    <xf numFmtId="0" fontId="17" fillId="20" borderId="2" xfId="13" applyFont="1" applyFill="1" applyBorder="1" applyAlignment="1" applyProtection="1">
      <alignment vertical="center" wrapText="1"/>
    </xf>
    <xf numFmtId="0" fontId="12" fillId="20" borderId="2" xfId="13" applyFont="1" applyFill="1" applyBorder="1" applyAlignment="1" applyProtection="1">
      <alignment vertical="center" wrapText="1"/>
    </xf>
    <xf numFmtId="0" fontId="12" fillId="20" borderId="2" xfId="13" applyFont="1" applyFill="1" applyBorder="1" applyAlignment="1" applyProtection="1">
      <alignment horizontal="left" vertical="center" wrapText="1"/>
    </xf>
    <xf numFmtId="0" fontId="17" fillId="20" borderId="2" xfId="13" applyFont="1" applyFill="1" applyBorder="1" applyAlignment="1" applyProtection="1">
      <alignment horizontal="left" vertical="center" wrapText="1"/>
    </xf>
    <xf numFmtId="175" fontId="4" fillId="2" borderId="2" xfId="41" applyNumberFormat="1" applyFont="1" applyFill="1" applyBorder="1" applyProtection="1">
      <protection locked="0"/>
    </xf>
    <xf numFmtId="175" fontId="4" fillId="2" borderId="19" xfId="41" applyNumberFormat="1" applyFont="1" applyFill="1" applyBorder="1" applyProtection="1">
      <protection locked="0"/>
    </xf>
    <xf numFmtId="0" fontId="4" fillId="2" borderId="19" xfId="41" applyFont="1" applyFill="1" applyBorder="1" applyProtection="1">
      <protection locked="0"/>
    </xf>
    <xf numFmtId="0" fontId="26" fillId="20" borderId="8" xfId="41" applyFont="1" applyFill="1" applyBorder="1" applyAlignment="1" applyProtection="1">
      <alignment horizontal="right"/>
    </xf>
    <xf numFmtId="175" fontId="4" fillId="2" borderId="18" xfId="41" applyNumberFormat="1" applyFont="1" applyFill="1" applyBorder="1" applyProtection="1">
      <protection locked="0"/>
    </xf>
    <xf numFmtId="0" fontId="4" fillId="2" borderId="18" xfId="41" applyFont="1" applyFill="1" applyBorder="1" applyProtection="1">
      <protection locked="0"/>
    </xf>
    <xf numFmtId="165" fontId="12" fillId="5" borderId="21" xfId="13" applyNumberFormat="1" applyFont="1" applyFill="1" applyBorder="1" applyAlignment="1" applyProtection="1">
      <alignment vertical="center" wrapText="1"/>
    </xf>
    <xf numFmtId="0" fontId="5" fillId="20" borderId="17" xfId="41" applyFont="1" applyFill="1" applyBorder="1" applyAlignment="1" applyProtection="1">
      <alignment horizontal="center"/>
    </xf>
    <xf numFmtId="0" fontId="22" fillId="20" borderId="4" xfId="41" applyFont="1" applyFill="1" applyBorder="1" applyProtection="1"/>
    <xf numFmtId="0" fontId="22" fillId="20" borderId="17" xfId="41" applyFont="1" applyFill="1" applyBorder="1" applyAlignment="1" applyProtection="1">
      <alignment horizontal="left" wrapText="1"/>
    </xf>
    <xf numFmtId="49" fontId="5" fillId="0" borderId="17" xfId="50" applyNumberFormat="1" applyFont="1" applyFill="1" applyBorder="1" applyAlignment="1" applyProtection="1">
      <alignment horizontal="left" vertical="center" wrapText="1"/>
    </xf>
    <xf numFmtId="165" fontId="5" fillId="0" borderId="17" xfId="13" applyNumberFormat="1" applyFont="1" applyFill="1" applyBorder="1" applyAlignment="1" applyProtection="1">
      <alignment vertical="center"/>
    </xf>
    <xf numFmtId="49" fontId="12" fillId="0" borderId="19" xfId="50" applyNumberFormat="1" applyFont="1" applyFill="1" applyBorder="1" applyAlignment="1" applyProtection="1">
      <alignment horizontal="left" vertical="center" wrapText="1"/>
    </xf>
    <xf numFmtId="165" fontId="12" fillId="2" borderId="19" xfId="13" applyNumberFormat="1" applyFont="1" applyFill="1" applyBorder="1" applyAlignment="1" applyProtection="1">
      <alignment vertical="center" wrapText="1"/>
      <protection locked="0"/>
    </xf>
    <xf numFmtId="0" fontId="20" fillId="0" borderId="5" xfId="40" applyFont="1" applyBorder="1" applyAlignment="1" applyProtection="1">
      <alignment horizontal="justify" vertical="justify" wrapText="1"/>
    </xf>
    <xf numFmtId="0" fontId="0" fillId="0" borderId="5" xfId="0" applyBorder="1" applyAlignment="1" applyProtection="1">
      <alignment horizontal="justify" vertical="justify" wrapText="1"/>
    </xf>
    <xf numFmtId="0" fontId="20" fillId="0" borderId="5" xfId="40" applyFont="1" applyFill="1" applyBorder="1" applyAlignment="1" applyProtection="1">
      <alignment horizontal="justify" vertical="justify" wrapText="1"/>
    </xf>
    <xf numFmtId="0" fontId="0" fillId="0" borderId="5" xfId="0" applyBorder="1" applyAlignment="1" applyProtection="1">
      <alignment horizontal="justify" vertical="justify"/>
    </xf>
    <xf numFmtId="0" fontId="20" fillId="0" borderId="0" xfId="40" applyFont="1" applyFill="1" applyAlignment="1" applyProtection="1">
      <alignment horizontal="justify" vertical="justify" wrapText="1"/>
    </xf>
    <xf numFmtId="0" fontId="0" fillId="0" borderId="0" xfId="0" applyFill="1" applyAlignment="1" applyProtection="1">
      <alignment horizontal="justify" vertical="justify" wrapText="1"/>
    </xf>
    <xf numFmtId="0" fontId="0" fillId="0" borderId="5" xfId="0" applyFill="1" applyBorder="1" applyAlignment="1" applyProtection="1">
      <alignment horizontal="justify" vertical="justify" wrapText="1"/>
    </xf>
  </cellXfs>
  <cellStyles count="76">
    <cellStyle name="20% - Akzent1" xfId="15"/>
    <cellStyle name="20% - Akzent2" xfId="16"/>
    <cellStyle name="20% - Akzent3" xfId="17"/>
    <cellStyle name="20% - Akzent4" xfId="18"/>
    <cellStyle name="20% - Akzent5" xfId="19"/>
    <cellStyle name="20% - Akzent6" xfId="20"/>
    <cellStyle name="4" xfId="21"/>
    <cellStyle name="40 % - Akzent1" xfId="43" builtinId="31"/>
    <cellStyle name="40 % - Akzent1 2" xfId="75"/>
    <cellStyle name="40% - Akzent1" xfId="22"/>
    <cellStyle name="40% - Akzent2" xfId="23"/>
    <cellStyle name="40% - Akzent3" xfId="24"/>
    <cellStyle name="40% - Akzent4" xfId="25"/>
    <cellStyle name="40% - Akzent5" xfId="26"/>
    <cellStyle name="40% - Akzent6" xfId="27"/>
    <cellStyle name="5" xfId="28"/>
    <cellStyle name="6" xfId="29"/>
    <cellStyle name="60% - Akzent1" xfId="30"/>
    <cellStyle name="60% - Akzent2" xfId="31"/>
    <cellStyle name="60% - Akzent3" xfId="32"/>
    <cellStyle name="60% - Akzent4" xfId="33"/>
    <cellStyle name="60% - Akzent5" xfId="34"/>
    <cellStyle name="60% - Akzent6" xfId="35"/>
    <cellStyle name="9" xfId="36"/>
    <cellStyle name="Euro" xfId="1"/>
    <cellStyle name="Euro 2" xfId="39"/>
    <cellStyle name="Euro 3" xfId="55"/>
    <cellStyle name="Euro 4" xfId="45"/>
    <cellStyle name="Komma 2" xfId="2"/>
    <cellStyle name="Komma 2 2" xfId="56"/>
    <cellStyle name="Komma 2 3" xfId="46"/>
    <cellStyle name="Komma 3" xfId="14"/>
    <cellStyle name="Komma 3 2" xfId="52"/>
    <cellStyle name="Komma 4" xfId="54"/>
    <cellStyle name="Link" xfId="38" builtinId="8"/>
    <cellStyle name="Normal_erfassungsmatrix 04" xfId="3"/>
    <cellStyle name="Prozent" xfId="4" builtinId="5"/>
    <cellStyle name="Prozent 2" xfId="5"/>
    <cellStyle name="Prozent 2 2" xfId="57"/>
    <cellStyle name="Prozent 2 3" xfId="47"/>
    <cellStyle name="Prozent 3" xfId="6"/>
    <cellStyle name="Standard" xfId="0" builtinId="0"/>
    <cellStyle name="Standard 2" xfId="7"/>
    <cellStyle name="Standard 2 2" xfId="58"/>
    <cellStyle name="Standard 2 3" xfId="48"/>
    <cellStyle name="Standard 3" xfId="8"/>
    <cellStyle name="Standard 4" xfId="9"/>
    <cellStyle name="Standard 4 2" xfId="59"/>
    <cellStyle name="Standard 4 3" xfId="49"/>
    <cellStyle name="Standard 5" xfId="40"/>
    <cellStyle name="Standard 5 2" xfId="60"/>
    <cellStyle name="Standard 5 2 2" xfId="64"/>
    <cellStyle name="Standard 5 2 2 2" xfId="71"/>
    <cellStyle name="Standard 5 2 3" xfId="66"/>
    <cellStyle name="Standard 5 2 3 2" xfId="73"/>
    <cellStyle name="Standard 5 2 4" xfId="69"/>
    <cellStyle name="Standard 5 2 5" xfId="62"/>
    <cellStyle name="Standard 5 3" xfId="63"/>
    <cellStyle name="Standard 5 3 2" xfId="70"/>
    <cellStyle name="Standard 5 4" xfId="65"/>
    <cellStyle name="Standard 5 4 2" xfId="72"/>
    <cellStyle name="Standard 5 5" xfId="67"/>
    <cellStyle name="Standard 5 5 2" xfId="74"/>
    <cellStyle name="Standard 5 6" xfId="68"/>
    <cellStyle name="Standard 5 7" xfId="61"/>
    <cellStyle name="Standard 5 8" xfId="53"/>
    <cellStyle name="Standard 6" xfId="44"/>
    <cellStyle name="Standard_12001368_12001368_1_20081208_Pächter_EGT_Prueftool_28-04-2009_15#51#33" xfId="37"/>
    <cellStyle name="Standard_Bilanz_GuV" xfId="10"/>
    <cellStyle name="Standard_Bilanz_GuV 2" xfId="50"/>
    <cellStyle name="Standard_EHB_II" xfId="11"/>
    <cellStyle name="Standard_EHB_NEU_Gas_Entwurf_27_Version 26 ohne Werte" xfId="12"/>
    <cellStyle name="Standard_EHB_NEU_Gas_Entwurf_27_Version 26 ohne Werte 2" xfId="51"/>
    <cellStyle name="Standard_ErhebbgnBetrberGasversorgnetze14945xls(1)" xfId="13"/>
    <cellStyle name="Standard_Kopie von Blanko_Verprobung_II_Runde Preisblatt MPr" xfId="41"/>
    <cellStyle name="Standard_VNB V7.1" xfId="4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h_Ausfuellhilfe">
    <pageSetUpPr fitToPage="1"/>
  </sheetPr>
  <dimension ref="B2:V25"/>
  <sheetViews>
    <sheetView view="pageBreakPreview" zoomScale="90" zoomScaleNormal="90" zoomScaleSheetLayoutView="90" workbookViewId="0">
      <selection activeCell="K18" sqref="K18"/>
    </sheetView>
  </sheetViews>
  <sheetFormatPr baseColWidth="10" defaultRowHeight="14.25" customHeight="1" x14ac:dyDescent="0.2"/>
  <cols>
    <col min="1" max="1" width="3.125" style="94" customWidth="1"/>
    <col min="2" max="8" width="13.625" style="94" customWidth="1"/>
    <col min="9" max="9" width="3.125" style="94" customWidth="1"/>
    <col min="10" max="16384" width="11" style="94"/>
  </cols>
  <sheetData>
    <row r="2" spans="2:22" s="90" customFormat="1" ht="14.25" customHeight="1" thickBot="1" x14ac:dyDescent="0.3">
      <c r="B2" s="86" t="s">
        <v>389</v>
      </c>
      <c r="C2" s="87"/>
      <c r="D2" s="87"/>
      <c r="E2" s="87"/>
      <c r="F2" s="87"/>
      <c r="G2" s="87"/>
      <c r="H2" s="87"/>
      <c r="I2" s="88"/>
      <c r="J2" s="88"/>
      <c r="K2" s="88"/>
      <c r="L2" s="88"/>
      <c r="M2" s="88"/>
      <c r="N2" s="88"/>
      <c r="O2" s="88"/>
      <c r="P2" s="89"/>
      <c r="Q2" s="89"/>
      <c r="R2" s="89"/>
      <c r="S2" s="89"/>
      <c r="T2" s="89"/>
      <c r="U2" s="89"/>
      <c r="V2" s="89"/>
    </row>
    <row r="3" spans="2:22" s="90" customFormat="1" ht="149.25" customHeight="1" x14ac:dyDescent="0.2">
      <c r="B3" s="296" t="s">
        <v>416</v>
      </c>
      <c r="C3" s="297"/>
      <c r="D3" s="297"/>
      <c r="E3" s="297"/>
      <c r="F3" s="297"/>
      <c r="G3" s="297"/>
      <c r="H3" s="297"/>
      <c r="I3" s="91"/>
      <c r="J3" s="91"/>
      <c r="K3" s="91"/>
      <c r="L3" s="91"/>
      <c r="M3" s="91"/>
      <c r="N3" s="91"/>
      <c r="O3" s="91"/>
      <c r="P3" s="91"/>
      <c r="Q3" s="91"/>
      <c r="R3" s="91"/>
      <c r="S3" s="91"/>
      <c r="T3" s="91"/>
      <c r="U3" s="91"/>
      <c r="V3" s="91"/>
    </row>
    <row r="4" spans="2:22" s="90" customFormat="1" ht="14.25" customHeight="1" x14ac:dyDescent="0.2">
      <c r="B4" s="89"/>
      <c r="C4" s="89"/>
      <c r="D4" s="89"/>
      <c r="E4" s="89"/>
      <c r="F4" s="89"/>
      <c r="G4" s="89"/>
      <c r="H4" s="89"/>
      <c r="I4" s="89"/>
      <c r="J4" s="89"/>
      <c r="K4" s="89"/>
      <c r="L4" s="89"/>
      <c r="M4" s="89"/>
      <c r="N4" s="89"/>
      <c r="O4" s="89"/>
      <c r="P4" s="89"/>
      <c r="Q4" s="89"/>
      <c r="R4" s="89"/>
      <c r="S4" s="89"/>
      <c r="T4" s="89"/>
      <c r="U4" s="89"/>
      <c r="V4" s="89"/>
    </row>
    <row r="5" spans="2:22" ht="14.25" customHeight="1" thickBot="1" x14ac:dyDescent="0.25">
      <c r="B5" s="86" t="s">
        <v>388</v>
      </c>
      <c r="C5" s="92"/>
      <c r="D5" s="92"/>
      <c r="E5" s="92"/>
      <c r="F5" s="92"/>
      <c r="G5" s="92"/>
      <c r="H5" s="92"/>
      <c r="I5" s="93"/>
      <c r="J5" s="93"/>
      <c r="K5" s="93"/>
      <c r="L5" s="93"/>
      <c r="M5" s="93"/>
      <c r="N5" s="93"/>
      <c r="O5" s="93"/>
      <c r="P5" s="93"/>
      <c r="Q5" s="93"/>
      <c r="R5" s="93"/>
      <c r="S5" s="93"/>
      <c r="T5" s="93"/>
      <c r="U5" s="93"/>
      <c r="V5" s="93"/>
    </row>
    <row r="6" spans="2:22" ht="96" customHeight="1" x14ac:dyDescent="0.2">
      <c r="B6" s="294" t="s">
        <v>412</v>
      </c>
      <c r="C6" s="295"/>
      <c r="D6" s="295"/>
      <c r="E6" s="295"/>
      <c r="F6" s="295"/>
      <c r="G6" s="295"/>
      <c r="H6" s="295"/>
    </row>
    <row r="7" spans="2:22" s="90" customFormat="1" ht="14.25" customHeight="1" x14ac:dyDescent="0.2">
      <c r="B7" s="89"/>
      <c r="C7" s="89"/>
      <c r="D7" s="89"/>
      <c r="E7" s="89"/>
      <c r="F7" s="89"/>
      <c r="G7" s="89"/>
      <c r="H7" s="89"/>
      <c r="I7" s="89"/>
      <c r="J7" s="89"/>
      <c r="K7" s="89"/>
      <c r="L7" s="89"/>
      <c r="M7" s="89"/>
      <c r="N7" s="89"/>
      <c r="O7" s="89"/>
      <c r="P7" s="89"/>
      <c r="Q7" s="89"/>
      <c r="R7" s="89"/>
      <c r="S7" s="89"/>
      <c r="T7" s="89"/>
      <c r="U7" s="89"/>
      <c r="V7" s="89"/>
    </row>
    <row r="8" spans="2:22" ht="14.25" customHeight="1" thickBot="1" x14ac:dyDescent="0.25">
      <c r="B8" s="86" t="s">
        <v>409</v>
      </c>
      <c r="C8" s="92"/>
      <c r="D8" s="92"/>
      <c r="E8" s="92"/>
      <c r="F8" s="92"/>
      <c r="G8" s="92"/>
      <c r="H8" s="92"/>
      <c r="I8" s="95"/>
      <c r="J8" s="95"/>
      <c r="K8" s="95"/>
      <c r="L8" s="95"/>
      <c r="M8" s="95"/>
      <c r="N8" s="95"/>
      <c r="O8" s="95"/>
      <c r="P8" s="95"/>
      <c r="Q8" s="95"/>
      <c r="R8" s="95"/>
      <c r="S8" s="95"/>
      <c r="T8" s="95"/>
      <c r="U8" s="95"/>
      <c r="V8" s="95"/>
    </row>
    <row r="9" spans="2:22" ht="62.25" customHeight="1" x14ac:dyDescent="0.2">
      <c r="B9" s="296" t="s">
        <v>413</v>
      </c>
      <c r="C9" s="300"/>
      <c r="D9" s="300"/>
      <c r="E9" s="300"/>
      <c r="F9" s="300"/>
      <c r="G9" s="300"/>
      <c r="H9" s="300"/>
      <c r="I9" s="93"/>
      <c r="J9" s="93"/>
      <c r="K9" s="93"/>
      <c r="L9" s="93"/>
      <c r="M9" s="93"/>
      <c r="N9" s="93"/>
      <c r="O9" s="93"/>
      <c r="P9" s="93"/>
      <c r="Q9" s="93"/>
      <c r="R9" s="93"/>
      <c r="S9" s="93"/>
      <c r="T9" s="93"/>
      <c r="U9" s="93"/>
      <c r="V9" s="93"/>
    </row>
    <row r="10" spans="2:22" ht="32.25" customHeight="1" x14ac:dyDescent="0.2">
      <c r="B10" s="298" t="s">
        <v>410</v>
      </c>
      <c r="C10" s="299"/>
      <c r="D10" s="299"/>
      <c r="E10" s="299"/>
      <c r="F10" s="299"/>
      <c r="G10" s="299"/>
      <c r="H10" s="299"/>
      <c r="I10" s="93"/>
      <c r="J10" s="93"/>
      <c r="K10" s="93"/>
      <c r="L10" s="93"/>
      <c r="M10" s="93"/>
      <c r="N10" s="93"/>
      <c r="O10" s="93"/>
      <c r="P10" s="93"/>
      <c r="Q10" s="93"/>
      <c r="R10" s="93"/>
      <c r="S10" s="93"/>
      <c r="T10" s="93"/>
      <c r="U10" s="93"/>
      <c r="V10" s="93"/>
    </row>
    <row r="11" spans="2:22" ht="14.25" customHeight="1" x14ac:dyDescent="0.2">
      <c r="B11" s="93"/>
      <c r="C11" s="93"/>
      <c r="D11" s="93"/>
      <c r="E11" s="93"/>
      <c r="F11" s="93"/>
      <c r="G11" s="93"/>
      <c r="H11" s="93"/>
      <c r="I11" s="93"/>
      <c r="J11" s="93"/>
      <c r="K11" s="93"/>
      <c r="L11" s="93"/>
      <c r="M11" s="93"/>
      <c r="N11" s="93"/>
      <c r="O11" s="93"/>
      <c r="P11" s="93"/>
      <c r="Q11" s="93"/>
      <c r="R11" s="93"/>
      <c r="S11" s="93"/>
      <c r="T11" s="93"/>
      <c r="U11" s="93"/>
      <c r="V11" s="93"/>
    </row>
    <row r="12" spans="2:22" ht="14.25" customHeight="1" thickBot="1" x14ac:dyDescent="0.3">
      <c r="B12" s="86" t="s">
        <v>415</v>
      </c>
      <c r="C12" s="87"/>
      <c r="D12" s="87"/>
      <c r="E12" s="87"/>
      <c r="F12" s="87"/>
      <c r="G12" s="87"/>
      <c r="H12" s="87"/>
      <c r="I12" s="96"/>
      <c r="J12" s="96"/>
      <c r="K12" s="96"/>
      <c r="L12" s="96"/>
      <c r="M12" s="96"/>
      <c r="N12" s="96"/>
      <c r="O12" s="96"/>
      <c r="P12" s="96"/>
      <c r="Q12" s="96"/>
      <c r="R12" s="96"/>
      <c r="S12" s="96"/>
      <c r="T12" s="96"/>
      <c r="U12" s="96"/>
      <c r="V12" s="96"/>
    </row>
    <row r="13" spans="2:22" ht="32.25" customHeight="1" x14ac:dyDescent="0.2">
      <c r="B13" s="294" t="s">
        <v>414</v>
      </c>
      <c r="C13" s="295"/>
      <c r="D13" s="295"/>
      <c r="E13" s="295"/>
      <c r="F13" s="295"/>
      <c r="G13" s="295"/>
      <c r="H13" s="295"/>
      <c r="I13" s="95"/>
      <c r="J13" s="95"/>
      <c r="K13" s="95"/>
      <c r="L13" s="95"/>
      <c r="M13" s="95"/>
      <c r="N13" s="95"/>
      <c r="O13" s="95"/>
      <c r="P13" s="95"/>
      <c r="Q13" s="95"/>
      <c r="R13" s="95"/>
      <c r="S13" s="95"/>
      <c r="T13" s="95"/>
      <c r="U13" s="95"/>
      <c r="V13" s="95"/>
    </row>
    <row r="14" spans="2:22" ht="15.75" customHeight="1" x14ac:dyDescent="0.2">
      <c r="B14" s="124"/>
      <c r="C14" s="125"/>
      <c r="D14" s="125"/>
      <c r="E14" s="125"/>
      <c r="F14" s="125"/>
      <c r="G14" s="125"/>
      <c r="H14" s="125"/>
      <c r="I14" s="95"/>
      <c r="J14" s="95"/>
      <c r="K14" s="95"/>
      <c r="L14" s="95"/>
      <c r="M14" s="95"/>
      <c r="N14" s="95"/>
      <c r="O14" s="95"/>
      <c r="P14" s="95"/>
      <c r="Q14" s="95"/>
      <c r="R14" s="95"/>
      <c r="S14" s="95"/>
      <c r="T14" s="95"/>
      <c r="U14" s="95"/>
      <c r="V14" s="95"/>
    </row>
    <row r="15" spans="2:22" ht="14.25" customHeight="1" thickBot="1" x14ac:dyDescent="0.3">
      <c r="B15" s="86" t="s">
        <v>417</v>
      </c>
      <c r="C15" s="87"/>
      <c r="D15" s="87"/>
      <c r="E15" s="87"/>
      <c r="F15" s="87"/>
      <c r="G15" s="87"/>
      <c r="H15" s="87"/>
      <c r="I15" s="96"/>
      <c r="J15" s="96"/>
      <c r="K15" s="96"/>
      <c r="L15" s="96"/>
      <c r="M15" s="96"/>
      <c r="N15" s="96"/>
      <c r="O15" s="96"/>
      <c r="P15" s="96"/>
      <c r="Q15" s="96"/>
      <c r="R15" s="96"/>
      <c r="S15" s="96"/>
      <c r="T15" s="96"/>
      <c r="U15" s="96"/>
      <c r="V15" s="96"/>
    </row>
    <row r="16" spans="2:22" ht="14.25" customHeight="1" thickBot="1" x14ac:dyDescent="0.3">
      <c r="B16" s="127" t="s">
        <v>418</v>
      </c>
      <c r="C16" s="126"/>
      <c r="D16" s="126"/>
      <c r="E16" s="126"/>
      <c r="F16" s="126"/>
      <c r="G16" s="126"/>
      <c r="H16" s="126"/>
      <c r="I16" s="96"/>
      <c r="J16" s="96"/>
      <c r="K16" s="96"/>
      <c r="L16" s="96"/>
      <c r="M16" s="96"/>
      <c r="N16" s="96"/>
      <c r="O16" s="96"/>
      <c r="P16" s="96"/>
      <c r="Q16" s="96"/>
      <c r="R16" s="96"/>
      <c r="S16" s="96"/>
      <c r="T16" s="96"/>
      <c r="U16" s="96"/>
      <c r="V16" s="96"/>
    </row>
    <row r="17" spans="2:22" ht="14.25" customHeight="1" thickBot="1" x14ac:dyDescent="0.3">
      <c r="B17" s="127"/>
      <c r="C17" s="128"/>
      <c r="D17" s="128"/>
      <c r="E17" s="128"/>
      <c r="F17" s="128"/>
      <c r="G17" s="128"/>
      <c r="H17" s="128"/>
      <c r="I17" s="96"/>
      <c r="J17" s="96"/>
      <c r="K17" s="96"/>
      <c r="L17" s="96"/>
      <c r="M17" s="96"/>
      <c r="N17" s="96"/>
      <c r="O17" s="96"/>
      <c r="P17" s="96"/>
      <c r="Q17" s="96"/>
      <c r="R17" s="96"/>
      <c r="S17" s="96"/>
      <c r="T17" s="96"/>
      <c r="U17" s="96"/>
      <c r="V17" s="96"/>
    </row>
    <row r="18" spans="2:22" ht="14.25" customHeight="1" thickBot="1" x14ac:dyDescent="0.3">
      <c r="B18" s="87" t="s">
        <v>406</v>
      </c>
      <c r="C18" s="92"/>
      <c r="D18" s="92"/>
      <c r="E18" s="92"/>
      <c r="F18" s="92"/>
      <c r="G18" s="92"/>
      <c r="H18" s="92"/>
      <c r="I18" s="93"/>
      <c r="J18" s="93"/>
      <c r="K18" s="93"/>
      <c r="L18" s="93"/>
      <c r="M18" s="93"/>
      <c r="N18" s="93"/>
      <c r="O18" s="93"/>
      <c r="P18" s="93"/>
      <c r="Q18" s="93"/>
      <c r="R18" s="93"/>
      <c r="S18" s="93"/>
      <c r="T18" s="93"/>
      <c r="U18" s="93"/>
      <c r="V18" s="93"/>
    </row>
    <row r="20" spans="2:22" ht="14.25" customHeight="1" x14ac:dyDescent="0.2">
      <c r="B20" s="116"/>
      <c r="C20" s="94" t="s">
        <v>408</v>
      </c>
    </row>
    <row r="21" spans="2:22" ht="14.25" customHeight="1" x14ac:dyDescent="0.2">
      <c r="B21" s="117"/>
      <c r="C21" s="94" t="s">
        <v>407</v>
      </c>
    </row>
    <row r="23" spans="2:22" ht="14.25" customHeight="1" x14ac:dyDescent="0.2">
      <c r="B23" s="47"/>
      <c r="C23" s="94" t="s">
        <v>405</v>
      </c>
    </row>
    <row r="24" spans="2:22" ht="14.25" customHeight="1" x14ac:dyDescent="0.2">
      <c r="B24" s="123"/>
    </row>
    <row r="25" spans="2:22" ht="14.25" customHeight="1" x14ac:dyDescent="0.2">
      <c r="B25" s="85"/>
      <c r="C25" s="94" t="s">
        <v>404</v>
      </c>
    </row>
  </sheetData>
  <sheetProtection formatCells="0" formatColumns="0" formatRows="0"/>
  <mergeCells count="5">
    <mergeCell ref="B6:H6"/>
    <mergeCell ref="B3:H3"/>
    <mergeCell ref="B13:H13"/>
    <mergeCell ref="B10:H10"/>
    <mergeCell ref="B9:H9"/>
  </mergeCells>
  <printOptions horizontalCentered="1" verticalCentered="1"/>
  <pageMargins left="0.70866141732283472" right="0.70866141732283472" top="0.74803149606299213" bottom="0.74803149606299213" header="0.31496062992125984" footer="0.31496062992125984"/>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h_Nutzungsdauer">
    <pageSetUpPr fitToPage="1"/>
  </sheetPr>
  <dimension ref="A2:H60"/>
  <sheetViews>
    <sheetView view="pageBreakPreview" zoomScaleNormal="100" zoomScaleSheetLayoutView="100" workbookViewId="0">
      <selection activeCell="I30" sqref="I30"/>
    </sheetView>
  </sheetViews>
  <sheetFormatPr baseColWidth="10" defaultColWidth="44.25" defaultRowHeight="14.25" customHeight="1" x14ac:dyDescent="0.2"/>
  <cols>
    <col min="1" max="1" width="3.125" style="4" customWidth="1"/>
    <col min="2" max="2" width="17.875" style="7" customWidth="1"/>
    <col min="3" max="3" width="40.25" style="8" customWidth="1"/>
    <col min="4" max="4" width="13.125" style="7" customWidth="1"/>
    <col min="5" max="5" width="13.375" style="7" customWidth="1"/>
    <col min="6" max="6" width="14.625" style="7" bestFit="1" customWidth="1"/>
    <col min="7" max="7" width="3.125" style="4" customWidth="1"/>
    <col min="8" max="16384" width="44.25" style="4"/>
  </cols>
  <sheetData>
    <row r="2" spans="1:8" s="2" customFormat="1" ht="30" customHeight="1" x14ac:dyDescent="0.2">
      <c r="A2" s="9" t="s">
        <v>340</v>
      </c>
      <c r="B2" s="10"/>
      <c r="C2" s="11"/>
      <c r="D2" s="11"/>
      <c r="E2" s="11"/>
      <c r="F2" s="11"/>
      <c r="G2" s="11"/>
    </row>
    <row r="3" spans="1:8" s="2" customFormat="1" ht="14.25" customHeight="1" x14ac:dyDescent="0.2">
      <c r="A3" s="9"/>
      <c r="B3" s="10"/>
      <c r="C3" s="11"/>
      <c r="D3" s="11"/>
      <c r="E3" s="11"/>
      <c r="F3" s="11"/>
      <c r="G3" s="11"/>
    </row>
    <row r="4" spans="1:8" s="2" customFormat="1" ht="18" customHeight="1" x14ac:dyDescent="0.2">
      <c r="B4" s="1"/>
      <c r="D4" s="60" t="s">
        <v>411</v>
      </c>
      <c r="E4" s="61"/>
      <c r="F4" s="61"/>
    </row>
    <row r="5" spans="1:8" s="3" customFormat="1" ht="39.950000000000003" customHeight="1" x14ac:dyDescent="0.2">
      <c r="B5" s="15" t="s">
        <v>342</v>
      </c>
      <c r="C5" s="15" t="s">
        <v>341</v>
      </c>
      <c r="D5" s="15" t="s">
        <v>343</v>
      </c>
      <c r="E5" s="15" t="s">
        <v>344</v>
      </c>
      <c r="F5" s="15" t="s">
        <v>345</v>
      </c>
    </row>
    <row r="6" spans="1:8" s="3" customFormat="1" ht="18" customHeight="1" x14ac:dyDescent="0.2">
      <c r="B6" s="13">
        <v>1</v>
      </c>
      <c r="C6" s="12" t="s">
        <v>328</v>
      </c>
      <c r="D6" s="13"/>
      <c r="E6" s="13"/>
      <c r="F6" s="58"/>
    </row>
    <row r="7" spans="1:8" ht="30" customHeight="1" x14ac:dyDescent="0.2">
      <c r="B7" s="13">
        <v>2</v>
      </c>
      <c r="C7" s="12" t="s">
        <v>327</v>
      </c>
      <c r="D7" s="14">
        <v>25</v>
      </c>
      <c r="E7" s="13">
        <v>35</v>
      </c>
      <c r="F7" s="59">
        <v>25</v>
      </c>
    </row>
    <row r="8" spans="1:8" ht="18" customHeight="1" x14ac:dyDescent="0.2">
      <c r="B8" s="13">
        <v>3</v>
      </c>
      <c r="C8" s="12" t="s">
        <v>326</v>
      </c>
      <c r="D8" s="14">
        <v>50</v>
      </c>
      <c r="E8" s="13">
        <v>60</v>
      </c>
      <c r="F8" s="59">
        <v>50</v>
      </c>
    </row>
    <row r="9" spans="1:8" ht="18" customHeight="1" x14ac:dyDescent="0.2">
      <c r="B9" s="13">
        <v>4</v>
      </c>
      <c r="C9" s="12" t="s">
        <v>325</v>
      </c>
      <c r="D9" s="14">
        <v>60</v>
      </c>
      <c r="E9" s="13">
        <v>70</v>
      </c>
      <c r="F9" s="59">
        <v>60</v>
      </c>
    </row>
    <row r="10" spans="1:8" s="3" customFormat="1" ht="18" customHeight="1" x14ac:dyDescent="0.2">
      <c r="B10" s="13">
        <v>5</v>
      </c>
      <c r="C10" s="12" t="s">
        <v>16</v>
      </c>
      <c r="D10" s="13">
        <v>23</v>
      </c>
      <c r="E10" s="13">
        <v>27</v>
      </c>
      <c r="F10" s="59">
        <v>23</v>
      </c>
      <c r="H10" s="4"/>
    </row>
    <row r="11" spans="1:8" ht="30" customHeight="1" x14ac:dyDescent="0.2">
      <c r="B11" s="13">
        <v>6</v>
      </c>
      <c r="C11" s="12" t="s">
        <v>324</v>
      </c>
      <c r="D11" s="14">
        <v>8</v>
      </c>
      <c r="E11" s="13">
        <v>10</v>
      </c>
      <c r="F11" s="59">
        <v>8</v>
      </c>
    </row>
    <row r="12" spans="1:8" ht="18" customHeight="1" x14ac:dyDescent="0.2">
      <c r="B12" s="13">
        <v>7</v>
      </c>
      <c r="C12" s="12" t="s">
        <v>323</v>
      </c>
      <c r="D12" s="14">
        <v>14</v>
      </c>
      <c r="E12" s="13">
        <v>18</v>
      </c>
      <c r="F12" s="59">
        <v>14</v>
      </c>
    </row>
    <row r="13" spans="1:8" ht="18" customHeight="1" x14ac:dyDescent="0.2">
      <c r="B13" s="13">
        <v>8</v>
      </c>
      <c r="C13" s="12" t="s">
        <v>18</v>
      </c>
      <c r="D13" s="14">
        <v>14</v>
      </c>
      <c r="E13" s="13">
        <v>25</v>
      </c>
      <c r="F13" s="59">
        <v>14</v>
      </c>
    </row>
    <row r="14" spans="1:8" ht="18" customHeight="1" x14ac:dyDescent="0.2">
      <c r="B14" s="13">
        <v>9</v>
      </c>
      <c r="C14" s="12" t="s">
        <v>38</v>
      </c>
      <c r="D14" s="14">
        <v>4</v>
      </c>
      <c r="E14" s="13">
        <v>8</v>
      </c>
      <c r="F14" s="59">
        <v>4</v>
      </c>
    </row>
    <row r="15" spans="1:8" ht="18" customHeight="1" x14ac:dyDescent="0.2">
      <c r="B15" s="13">
        <v>10</v>
      </c>
      <c r="C15" s="12" t="s">
        <v>39</v>
      </c>
      <c r="D15" s="14">
        <v>3</v>
      </c>
      <c r="E15" s="13">
        <v>5</v>
      </c>
      <c r="F15" s="59">
        <v>3</v>
      </c>
    </row>
    <row r="16" spans="1:8" ht="18" customHeight="1" x14ac:dyDescent="0.2">
      <c r="B16" s="13">
        <v>11</v>
      </c>
      <c r="C16" s="12" t="s">
        <v>322</v>
      </c>
      <c r="D16" s="14">
        <v>5</v>
      </c>
      <c r="E16" s="13">
        <v>5</v>
      </c>
      <c r="F16" s="59">
        <v>5</v>
      </c>
    </row>
    <row r="17" spans="2:6" ht="18" customHeight="1" x14ac:dyDescent="0.2">
      <c r="B17" s="13">
        <v>12</v>
      </c>
      <c r="C17" s="12" t="s">
        <v>321</v>
      </c>
      <c r="D17" s="14">
        <v>8</v>
      </c>
      <c r="E17" s="13">
        <v>8</v>
      </c>
      <c r="F17" s="59">
        <v>8</v>
      </c>
    </row>
    <row r="18" spans="2:6" ht="18" customHeight="1" x14ac:dyDescent="0.2">
      <c r="B18" s="13">
        <v>13</v>
      </c>
      <c r="C18" s="12" t="s">
        <v>98</v>
      </c>
      <c r="D18" s="14">
        <v>45</v>
      </c>
      <c r="E18" s="13">
        <v>55</v>
      </c>
      <c r="F18" s="59">
        <v>45</v>
      </c>
    </row>
    <row r="19" spans="2:6" ht="18" customHeight="1" x14ac:dyDescent="0.2">
      <c r="B19" s="13">
        <v>14</v>
      </c>
      <c r="C19" s="12" t="s">
        <v>320</v>
      </c>
      <c r="D19" s="14">
        <v>25</v>
      </c>
      <c r="E19" s="13">
        <v>25</v>
      </c>
      <c r="F19" s="59">
        <v>25</v>
      </c>
    </row>
    <row r="20" spans="2:6" ht="18" customHeight="1" x14ac:dyDescent="0.2">
      <c r="B20" s="13">
        <v>15</v>
      </c>
      <c r="C20" s="12" t="s">
        <v>319</v>
      </c>
      <c r="D20" s="14">
        <v>25</v>
      </c>
      <c r="E20" s="13">
        <v>25</v>
      </c>
      <c r="F20" s="59">
        <v>25</v>
      </c>
    </row>
    <row r="21" spans="2:6" ht="18" customHeight="1" x14ac:dyDescent="0.2">
      <c r="B21" s="13">
        <v>16</v>
      </c>
      <c r="C21" s="12" t="s">
        <v>318</v>
      </c>
      <c r="D21" s="14">
        <v>25</v>
      </c>
      <c r="E21" s="13">
        <v>25</v>
      </c>
      <c r="F21" s="59">
        <v>25</v>
      </c>
    </row>
    <row r="22" spans="2:6" ht="18" customHeight="1" x14ac:dyDescent="0.2">
      <c r="B22" s="13">
        <v>17</v>
      </c>
      <c r="C22" s="12" t="s">
        <v>317</v>
      </c>
      <c r="D22" s="14">
        <v>25</v>
      </c>
      <c r="E22" s="13">
        <v>25</v>
      </c>
      <c r="F22" s="59">
        <v>25</v>
      </c>
    </row>
    <row r="23" spans="2:6" ht="18" customHeight="1" x14ac:dyDescent="0.2">
      <c r="B23" s="13">
        <v>18</v>
      </c>
      <c r="C23" s="12" t="s">
        <v>302</v>
      </c>
      <c r="D23" s="14">
        <v>25</v>
      </c>
      <c r="E23" s="13">
        <v>25</v>
      </c>
      <c r="F23" s="59">
        <v>25</v>
      </c>
    </row>
    <row r="24" spans="2:6" ht="18" customHeight="1" x14ac:dyDescent="0.2">
      <c r="B24" s="13">
        <v>19</v>
      </c>
      <c r="C24" s="12" t="s">
        <v>301</v>
      </c>
      <c r="D24" s="14">
        <v>20</v>
      </c>
      <c r="E24" s="13">
        <v>20</v>
      </c>
      <c r="F24" s="59">
        <v>20</v>
      </c>
    </row>
    <row r="25" spans="2:6" ht="18" customHeight="1" x14ac:dyDescent="0.2">
      <c r="B25" s="13">
        <v>20</v>
      </c>
      <c r="C25" s="12" t="s">
        <v>299</v>
      </c>
      <c r="D25" s="14">
        <v>25</v>
      </c>
      <c r="E25" s="13">
        <v>25</v>
      </c>
      <c r="F25" s="59">
        <v>25</v>
      </c>
    </row>
    <row r="26" spans="2:6" ht="18" customHeight="1" x14ac:dyDescent="0.2">
      <c r="B26" s="13">
        <v>21</v>
      </c>
      <c r="C26" s="12" t="s">
        <v>316</v>
      </c>
      <c r="D26" s="14">
        <v>25</v>
      </c>
      <c r="E26" s="13">
        <v>60</v>
      </c>
      <c r="F26" s="59">
        <v>25</v>
      </c>
    </row>
    <row r="27" spans="2:6" ht="18" customHeight="1" x14ac:dyDescent="0.2">
      <c r="B27" s="13">
        <v>22</v>
      </c>
      <c r="C27" s="12" t="s">
        <v>315</v>
      </c>
      <c r="D27" s="14">
        <v>45</v>
      </c>
      <c r="E27" s="13">
        <v>55</v>
      </c>
      <c r="F27" s="59">
        <v>45</v>
      </c>
    </row>
    <row r="28" spans="2:6" ht="18" customHeight="1" x14ac:dyDescent="0.2">
      <c r="B28" s="13">
        <v>23</v>
      </c>
      <c r="C28" s="12" t="s">
        <v>314</v>
      </c>
      <c r="D28" s="14">
        <v>55</v>
      </c>
      <c r="E28" s="13">
        <v>65</v>
      </c>
      <c r="F28" s="59">
        <v>55</v>
      </c>
    </row>
    <row r="29" spans="2:6" ht="18" customHeight="1" x14ac:dyDescent="0.2">
      <c r="B29" s="13">
        <v>24</v>
      </c>
      <c r="C29" s="12" t="s">
        <v>313</v>
      </c>
      <c r="D29" s="14">
        <v>45</v>
      </c>
      <c r="E29" s="13">
        <v>55</v>
      </c>
      <c r="F29" s="59">
        <v>45</v>
      </c>
    </row>
    <row r="30" spans="2:6" ht="18" customHeight="1" x14ac:dyDescent="0.2">
      <c r="B30" s="13">
        <v>25</v>
      </c>
      <c r="C30" s="12" t="s">
        <v>312</v>
      </c>
      <c r="D30" s="14">
        <v>45</v>
      </c>
      <c r="E30" s="13">
        <v>55</v>
      </c>
      <c r="F30" s="59">
        <v>45</v>
      </c>
    </row>
    <row r="31" spans="2:6" ht="18" customHeight="1" x14ac:dyDescent="0.2">
      <c r="B31" s="13">
        <v>26</v>
      </c>
      <c r="C31" s="12" t="s">
        <v>311</v>
      </c>
      <c r="D31" s="14">
        <v>45</v>
      </c>
      <c r="E31" s="13">
        <v>55</v>
      </c>
      <c r="F31" s="59">
        <v>45</v>
      </c>
    </row>
    <row r="32" spans="2:6" ht="18" customHeight="1" x14ac:dyDescent="0.2">
      <c r="B32" s="13">
        <v>27</v>
      </c>
      <c r="C32" s="12" t="s">
        <v>310</v>
      </c>
      <c r="D32" s="14">
        <v>45</v>
      </c>
      <c r="E32" s="13">
        <v>55</v>
      </c>
      <c r="F32" s="59">
        <v>45</v>
      </c>
    </row>
    <row r="33" spans="2:6" ht="18" customHeight="1" x14ac:dyDescent="0.2">
      <c r="B33" s="13">
        <v>28</v>
      </c>
      <c r="C33" s="12" t="s">
        <v>309</v>
      </c>
      <c r="D33" s="14">
        <v>30</v>
      </c>
      <c r="E33" s="13">
        <v>40</v>
      </c>
      <c r="F33" s="59">
        <v>30</v>
      </c>
    </row>
    <row r="34" spans="2:6" ht="18" customHeight="1" x14ac:dyDescent="0.2">
      <c r="B34" s="13">
        <v>29</v>
      </c>
      <c r="C34" s="12" t="s">
        <v>308</v>
      </c>
      <c r="D34" s="14">
        <v>45</v>
      </c>
      <c r="E34" s="13">
        <v>45</v>
      </c>
      <c r="F34" s="59">
        <v>45</v>
      </c>
    </row>
    <row r="35" spans="2:6" ht="18" customHeight="1" x14ac:dyDescent="0.2">
      <c r="B35" s="13">
        <v>30</v>
      </c>
      <c r="C35" s="12" t="s">
        <v>307</v>
      </c>
      <c r="D35" s="14">
        <v>45</v>
      </c>
      <c r="E35" s="13">
        <v>45</v>
      </c>
      <c r="F35" s="59">
        <v>45</v>
      </c>
    </row>
    <row r="36" spans="2:6" ht="18" customHeight="1" x14ac:dyDescent="0.2">
      <c r="B36" s="13">
        <v>31</v>
      </c>
      <c r="C36" s="12" t="s">
        <v>302</v>
      </c>
      <c r="D36" s="14">
        <v>45</v>
      </c>
      <c r="E36" s="13">
        <v>45</v>
      </c>
      <c r="F36" s="59">
        <v>45</v>
      </c>
    </row>
    <row r="37" spans="2:6" ht="18" customHeight="1" x14ac:dyDescent="0.2">
      <c r="B37" s="13">
        <v>32</v>
      </c>
      <c r="C37" s="12" t="s">
        <v>306</v>
      </c>
      <c r="D37" s="14">
        <v>8</v>
      </c>
      <c r="E37" s="13">
        <v>16</v>
      </c>
      <c r="F37" s="59">
        <v>8</v>
      </c>
    </row>
    <row r="38" spans="2:6" ht="18" customHeight="1" x14ac:dyDescent="0.2">
      <c r="B38" s="13">
        <v>33</v>
      </c>
      <c r="C38" s="12" t="s">
        <v>305</v>
      </c>
      <c r="D38" s="14">
        <v>15</v>
      </c>
      <c r="E38" s="13">
        <v>25</v>
      </c>
      <c r="F38" s="59">
        <v>15</v>
      </c>
    </row>
    <row r="39" spans="2:6" ht="18" customHeight="1" x14ac:dyDescent="0.2">
      <c r="B39" s="13">
        <v>34</v>
      </c>
      <c r="C39" s="12" t="s">
        <v>304</v>
      </c>
      <c r="D39" s="14">
        <v>45</v>
      </c>
      <c r="E39" s="13">
        <v>45</v>
      </c>
      <c r="F39" s="59">
        <v>45</v>
      </c>
    </row>
    <row r="40" spans="2:6" ht="18" customHeight="1" x14ac:dyDescent="0.2">
      <c r="B40" s="13">
        <v>35</v>
      </c>
      <c r="C40" s="12" t="s">
        <v>303</v>
      </c>
      <c r="D40" s="14">
        <v>45</v>
      </c>
      <c r="E40" s="13">
        <v>45</v>
      </c>
      <c r="F40" s="59">
        <v>45</v>
      </c>
    </row>
    <row r="41" spans="2:6" ht="18" customHeight="1" x14ac:dyDescent="0.2">
      <c r="B41" s="13">
        <v>36</v>
      </c>
      <c r="C41" s="12" t="s">
        <v>302</v>
      </c>
      <c r="D41" s="14">
        <v>20</v>
      </c>
      <c r="E41" s="13">
        <v>30</v>
      </c>
      <c r="F41" s="59">
        <v>20</v>
      </c>
    </row>
    <row r="42" spans="2:6" ht="18" customHeight="1" x14ac:dyDescent="0.2">
      <c r="B42" s="13">
        <v>37</v>
      </c>
      <c r="C42" s="12" t="s">
        <v>301</v>
      </c>
      <c r="D42" s="14">
        <v>10</v>
      </c>
      <c r="E42" s="13">
        <v>30</v>
      </c>
      <c r="F42" s="59">
        <v>10</v>
      </c>
    </row>
    <row r="43" spans="2:6" ht="30" customHeight="1" x14ac:dyDescent="0.2">
      <c r="B43" s="13">
        <v>38</v>
      </c>
      <c r="C43" s="12" t="s">
        <v>300</v>
      </c>
      <c r="D43" s="14">
        <v>15</v>
      </c>
      <c r="E43" s="13">
        <v>30</v>
      </c>
      <c r="F43" s="59">
        <v>15</v>
      </c>
    </row>
    <row r="44" spans="2:6" ht="18" customHeight="1" x14ac:dyDescent="0.2">
      <c r="B44" s="13">
        <v>39</v>
      </c>
      <c r="C44" s="12" t="s">
        <v>299</v>
      </c>
      <c r="D44" s="14">
        <v>15</v>
      </c>
      <c r="E44" s="13">
        <v>30</v>
      </c>
      <c r="F44" s="59">
        <v>15</v>
      </c>
    </row>
    <row r="45" spans="2:6" ht="18" customHeight="1" x14ac:dyDescent="0.2">
      <c r="B45" s="13">
        <v>40</v>
      </c>
      <c r="C45" s="12" t="s">
        <v>298</v>
      </c>
      <c r="D45" s="14">
        <v>60</v>
      </c>
      <c r="E45" s="13">
        <v>60</v>
      </c>
      <c r="F45" s="59">
        <v>60</v>
      </c>
    </row>
    <row r="46" spans="2:6" ht="18" customHeight="1" x14ac:dyDescent="0.2">
      <c r="B46" s="13">
        <v>41</v>
      </c>
      <c r="C46" s="12" t="s">
        <v>297</v>
      </c>
      <c r="D46" s="14">
        <v>15</v>
      </c>
      <c r="E46" s="13">
        <v>20</v>
      </c>
      <c r="F46" s="59">
        <v>15</v>
      </c>
    </row>
    <row r="47" spans="2:6" ht="14.25" customHeight="1" x14ac:dyDescent="0.2">
      <c r="B47" s="5"/>
      <c r="C47" s="6"/>
      <c r="D47" s="5"/>
    </row>
    <row r="48" spans="2:6" ht="14.25" customHeight="1" x14ac:dyDescent="0.2">
      <c r="B48" s="5"/>
      <c r="C48" s="6"/>
      <c r="D48" s="5"/>
    </row>
    <row r="49" spans="2:4" ht="14.25" customHeight="1" x14ac:dyDescent="0.2">
      <c r="B49" s="5"/>
      <c r="C49" s="6"/>
      <c r="D49" s="5"/>
    </row>
    <row r="50" spans="2:4" ht="14.25" customHeight="1" x14ac:dyDescent="0.2">
      <c r="B50" s="5"/>
      <c r="C50" s="6"/>
      <c r="D50" s="5"/>
    </row>
    <row r="51" spans="2:4" ht="14.25" customHeight="1" x14ac:dyDescent="0.2">
      <c r="B51" s="5"/>
      <c r="C51" s="6"/>
      <c r="D51" s="5"/>
    </row>
    <row r="52" spans="2:4" ht="14.25" customHeight="1" x14ac:dyDescent="0.2">
      <c r="B52" s="5"/>
      <c r="C52" s="6"/>
      <c r="D52" s="5"/>
    </row>
    <row r="53" spans="2:4" ht="14.25" customHeight="1" x14ac:dyDescent="0.2">
      <c r="B53" s="5"/>
      <c r="C53" s="6"/>
      <c r="D53" s="5"/>
    </row>
    <row r="54" spans="2:4" ht="14.25" customHeight="1" x14ac:dyDescent="0.2">
      <c r="B54" s="5"/>
      <c r="C54" s="6"/>
      <c r="D54" s="5"/>
    </row>
    <row r="55" spans="2:4" ht="14.25" customHeight="1" x14ac:dyDescent="0.2">
      <c r="B55" s="5"/>
      <c r="C55" s="6"/>
      <c r="D55" s="5"/>
    </row>
    <row r="56" spans="2:4" ht="14.25" customHeight="1" x14ac:dyDescent="0.2">
      <c r="B56" s="5"/>
      <c r="C56" s="6"/>
      <c r="D56" s="5"/>
    </row>
    <row r="57" spans="2:4" ht="14.25" customHeight="1" x14ac:dyDescent="0.2">
      <c r="B57" s="5"/>
      <c r="C57" s="6"/>
      <c r="D57" s="5"/>
    </row>
    <row r="58" spans="2:4" ht="14.25" customHeight="1" x14ac:dyDescent="0.2">
      <c r="B58" s="5"/>
      <c r="C58" s="6"/>
      <c r="D58" s="5"/>
    </row>
    <row r="59" spans="2:4" ht="14.25" customHeight="1" x14ac:dyDescent="0.2">
      <c r="B59" s="5"/>
      <c r="C59" s="6"/>
      <c r="D59" s="5"/>
    </row>
    <row r="60" spans="2:4" ht="14.25" customHeight="1" x14ac:dyDescent="0.2">
      <c r="B60" s="5"/>
      <c r="C60" s="6"/>
      <c r="D60" s="5"/>
    </row>
  </sheetData>
  <customSheetViews>
    <customSheetView guid="{8C9D86F0-E2DD-4158-B04E-EE6EF937241B}" showPageBreaks="1" fitToPage="1" printArea="1" view="pageBreakPreview">
      <selection activeCell="F7" sqref="F7"/>
      <pageMargins left="0.59055118110236227" right="0.59055118110236227" top="0.78740157480314965" bottom="0.78740157480314965" header="0.39370078740157483" footer="0.39370078740157483"/>
      <printOptions horizontalCentered="1" verticalCentered="1"/>
      <pageSetup paperSize="9" scale="78" orientation="portrait" r:id="rId1"/>
      <headerFooter alignWithMargins="0"/>
    </customSheetView>
  </customSheetViews>
  <dataValidations count="1">
    <dataValidation type="whole" allowBlank="1" showInputMessage="1" showErrorMessage="1" sqref="F7:F46">
      <formula1>D7</formula1>
      <formula2>E7</formula2>
    </dataValidation>
  </dataValidations>
  <printOptions horizontalCentered="1" verticalCentered="1"/>
  <pageMargins left="0.59055118110236227" right="0.59055118110236227" top="0.78740157480314965" bottom="0.78740157480314965" header="0.39370078740157483" footer="0.39370078740157483"/>
  <pageSetup paperSize="9" scale="78"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h_Anmerkungen">
    <pageSetUpPr fitToPage="1"/>
  </sheetPr>
  <dimension ref="A1:H31"/>
  <sheetViews>
    <sheetView view="pageBreakPreview" zoomScaleNormal="100" zoomScaleSheetLayoutView="100" workbookViewId="0">
      <selection activeCell="E40" sqref="E40"/>
    </sheetView>
  </sheetViews>
  <sheetFormatPr baseColWidth="10" defaultRowHeight="14.25" x14ac:dyDescent="0.2"/>
  <cols>
    <col min="1" max="2" width="3.125" customWidth="1"/>
    <col min="3" max="3" width="21.375" customWidth="1"/>
    <col min="4" max="4" width="10.5" customWidth="1"/>
    <col min="5" max="5" width="116.625" customWidth="1"/>
    <col min="6" max="7" width="3.125" customWidth="1"/>
  </cols>
  <sheetData>
    <row r="1" spans="1:8" ht="15" thickBot="1" x14ac:dyDescent="0.25">
      <c r="A1" s="98"/>
      <c r="B1" s="98"/>
      <c r="C1" s="98"/>
      <c r="D1" s="98"/>
      <c r="E1" s="98"/>
      <c r="F1" s="98"/>
      <c r="G1" s="98"/>
    </row>
    <row r="2" spans="1:8" ht="15" x14ac:dyDescent="0.25">
      <c r="A2" s="98"/>
      <c r="B2" s="99"/>
      <c r="C2" s="100"/>
      <c r="D2" s="101"/>
      <c r="E2" s="102"/>
      <c r="F2" s="103"/>
      <c r="G2" s="98"/>
    </row>
    <row r="3" spans="1:8" s="122" customFormat="1" ht="30" customHeight="1" x14ac:dyDescent="0.2">
      <c r="A3" s="120"/>
      <c r="B3" s="119" t="s">
        <v>400</v>
      </c>
      <c r="C3" s="121"/>
      <c r="D3" s="105"/>
      <c r="E3" s="105"/>
      <c r="F3" s="106"/>
      <c r="G3" s="120"/>
    </row>
    <row r="4" spans="1:8" ht="15" x14ac:dyDescent="0.25">
      <c r="A4" s="98"/>
      <c r="B4" s="104"/>
      <c r="C4" s="107"/>
      <c r="D4" s="108"/>
      <c r="E4" s="107"/>
      <c r="F4" s="109"/>
      <c r="G4" s="98"/>
    </row>
    <row r="5" spans="1:8" ht="15" x14ac:dyDescent="0.25">
      <c r="A5" s="98"/>
      <c r="B5" s="104"/>
      <c r="C5" s="110" t="s">
        <v>401</v>
      </c>
      <c r="D5" s="110" t="s">
        <v>402</v>
      </c>
      <c r="E5" s="110" t="s">
        <v>403</v>
      </c>
      <c r="F5" s="109"/>
      <c r="G5" s="98"/>
      <c r="H5" s="118"/>
    </row>
    <row r="6" spans="1:8" x14ac:dyDescent="0.2">
      <c r="A6" s="98"/>
      <c r="B6" s="104"/>
      <c r="C6" s="111"/>
      <c r="D6" s="112"/>
      <c r="E6" s="112"/>
      <c r="F6" s="109"/>
      <c r="G6" s="98"/>
    </row>
    <row r="7" spans="1:8" x14ac:dyDescent="0.2">
      <c r="A7" s="98"/>
      <c r="B7" s="104"/>
      <c r="C7" s="111"/>
      <c r="D7" s="112"/>
      <c r="E7" s="112"/>
      <c r="F7" s="109"/>
      <c r="G7" s="98"/>
    </row>
    <row r="8" spans="1:8" x14ac:dyDescent="0.2">
      <c r="A8" s="98"/>
      <c r="B8" s="104"/>
      <c r="C8" s="111"/>
      <c r="D8" s="112"/>
      <c r="E8" s="112"/>
      <c r="F8" s="109"/>
      <c r="G8" s="98"/>
    </row>
    <row r="9" spans="1:8" x14ac:dyDescent="0.2">
      <c r="A9" s="98"/>
      <c r="B9" s="104"/>
      <c r="C9" s="111"/>
      <c r="D9" s="112"/>
      <c r="E9" s="112"/>
      <c r="F9" s="109"/>
      <c r="G9" s="98"/>
    </row>
    <row r="10" spans="1:8" x14ac:dyDescent="0.2">
      <c r="A10" s="98"/>
      <c r="B10" s="104"/>
      <c r="C10" s="111"/>
      <c r="D10" s="112"/>
      <c r="E10" s="112"/>
      <c r="F10" s="109"/>
      <c r="G10" s="98"/>
    </row>
    <row r="11" spans="1:8" x14ac:dyDescent="0.2">
      <c r="A11" s="98"/>
      <c r="B11" s="104"/>
      <c r="C11" s="111"/>
      <c r="D11" s="112"/>
      <c r="E11" s="112"/>
      <c r="F11" s="109"/>
      <c r="G11" s="98"/>
    </row>
    <row r="12" spans="1:8" x14ac:dyDescent="0.2">
      <c r="A12" s="98"/>
      <c r="B12" s="104"/>
      <c r="C12" s="111"/>
      <c r="D12" s="112"/>
      <c r="E12" s="112"/>
      <c r="F12" s="109"/>
      <c r="G12" s="98"/>
    </row>
    <row r="13" spans="1:8" x14ac:dyDescent="0.2">
      <c r="A13" s="98"/>
      <c r="B13" s="104"/>
      <c r="C13" s="111"/>
      <c r="D13" s="112"/>
      <c r="E13" s="112"/>
      <c r="F13" s="109"/>
      <c r="G13" s="98"/>
    </row>
    <row r="14" spans="1:8" x14ac:dyDescent="0.2">
      <c r="A14" s="98"/>
      <c r="B14" s="104"/>
      <c r="C14" s="111"/>
      <c r="D14" s="112"/>
      <c r="E14" s="112"/>
      <c r="F14" s="109"/>
      <c r="G14" s="98"/>
    </row>
    <row r="15" spans="1:8" x14ac:dyDescent="0.2">
      <c r="A15" s="98"/>
      <c r="B15" s="104"/>
      <c r="C15" s="111"/>
      <c r="D15" s="112"/>
      <c r="E15" s="112"/>
      <c r="F15" s="109"/>
      <c r="G15" s="98"/>
    </row>
    <row r="16" spans="1:8" x14ac:dyDescent="0.2">
      <c r="A16" s="98"/>
      <c r="B16" s="104"/>
      <c r="C16" s="111"/>
      <c r="D16" s="112"/>
      <c r="E16" s="112"/>
      <c r="F16" s="109"/>
      <c r="G16" s="98"/>
    </row>
    <row r="17" spans="1:7" x14ac:dyDescent="0.2">
      <c r="A17" s="98"/>
      <c r="B17" s="104"/>
      <c r="C17" s="111"/>
      <c r="D17" s="112"/>
      <c r="E17" s="112"/>
      <c r="F17" s="109"/>
      <c r="G17" s="98"/>
    </row>
    <row r="18" spans="1:7" x14ac:dyDescent="0.2">
      <c r="A18" s="98"/>
      <c r="B18" s="104"/>
      <c r="C18" s="111"/>
      <c r="D18" s="112"/>
      <c r="E18" s="112"/>
      <c r="F18" s="109"/>
      <c r="G18" s="98"/>
    </row>
    <row r="19" spans="1:7" x14ac:dyDescent="0.2">
      <c r="A19" s="98"/>
      <c r="B19" s="104"/>
      <c r="C19" s="111"/>
      <c r="D19" s="112"/>
      <c r="E19" s="112"/>
      <c r="F19" s="109"/>
      <c r="G19" s="98"/>
    </row>
    <row r="20" spans="1:7" x14ac:dyDescent="0.2">
      <c r="A20" s="98"/>
      <c r="B20" s="104"/>
      <c r="C20" s="111"/>
      <c r="D20" s="112"/>
      <c r="E20" s="112"/>
      <c r="F20" s="109"/>
      <c r="G20" s="98"/>
    </row>
    <row r="21" spans="1:7" x14ac:dyDescent="0.2">
      <c r="A21" s="98"/>
      <c r="B21" s="104"/>
      <c r="C21" s="111"/>
      <c r="D21" s="112"/>
      <c r="E21" s="112"/>
      <c r="F21" s="109"/>
      <c r="G21" s="98"/>
    </row>
    <row r="22" spans="1:7" x14ac:dyDescent="0.2">
      <c r="A22" s="98"/>
      <c r="B22" s="104"/>
      <c r="C22" s="111"/>
      <c r="D22" s="112"/>
      <c r="E22" s="112"/>
      <c r="F22" s="109"/>
      <c r="G22" s="98"/>
    </row>
    <row r="23" spans="1:7" x14ac:dyDescent="0.2">
      <c r="A23" s="98"/>
      <c r="B23" s="104"/>
      <c r="C23" s="111"/>
      <c r="D23" s="112"/>
      <c r="E23" s="112"/>
      <c r="F23" s="109"/>
      <c r="G23" s="98"/>
    </row>
    <row r="24" spans="1:7" x14ac:dyDescent="0.2">
      <c r="A24" s="98"/>
      <c r="B24" s="104"/>
      <c r="C24" s="111"/>
      <c r="D24" s="112"/>
      <c r="E24" s="112"/>
      <c r="F24" s="109"/>
      <c r="G24" s="98"/>
    </row>
    <row r="25" spans="1:7" x14ac:dyDescent="0.2">
      <c r="A25" s="98"/>
      <c r="B25" s="104"/>
      <c r="C25" s="111"/>
      <c r="D25" s="112"/>
      <c r="E25" s="112"/>
      <c r="F25" s="109"/>
      <c r="G25" s="98"/>
    </row>
    <row r="26" spans="1:7" x14ac:dyDescent="0.2">
      <c r="A26" s="98"/>
      <c r="B26" s="104"/>
      <c r="C26" s="111"/>
      <c r="D26" s="112"/>
      <c r="E26" s="112"/>
      <c r="F26" s="109"/>
      <c r="G26" s="98"/>
    </row>
    <row r="27" spans="1:7" x14ac:dyDescent="0.2">
      <c r="A27" s="98"/>
      <c r="B27" s="104"/>
      <c r="C27" s="111"/>
      <c r="D27" s="112"/>
      <c r="E27" s="112"/>
      <c r="F27" s="109"/>
      <c r="G27" s="98"/>
    </row>
    <row r="28" spans="1:7" x14ac:dyDescent="0.2">
      <c r="A28" s="98"/>
      <c r="B28" s="104"/>
      <c r="C28" s="111"/>
      <c r="D28" s="112"/>
      <c r="E28" s="112"/>
      <c r="F28" s="109"/>
      <c r="G28" s="98"/>
    </row>
    <row r="29" spans="1:7" x14ac:dyDescent="0.2">
      <c r="A29" s="98"/>
      <c r="B29" s="104"/>
      <c r="C29" s="111"/>
      <c r="D29" s="112"/>
      <c r="E29" s="112"/>
      <c r="F29" s="109"/>
      <c r="G29" s="98"/>
    </row>
    <row r="30" spans="1:7" ht="15" thickBot="1" x14ac:dyDescent="0.25">
      <c r="A30" s="98"/>
      <c r="B30" s="113"/>
      <c r="C30" s="114"/>
      <c r="D30" s="114"/>
      <c r="E30" s="114"/>
      <c r="F30" s="115"/>
      <c r="G30" s="98"/>
    </row>
    <row r="31" spans="1:7" x14ac:dyDescent="0.2">
      <c r="A31" s="98"/>
      <c r="B31" s="98"/>
      <c r="C31" s="98"/>
      <c r="D31" s="98"/>
      <c r="E31" s="98"/>
      <c r="F31" s="98"/>
      <c r="G31" s="98"/>
    </row>
  </sheetData>
  <dataValidations count="3">
    <dataValidation allowBlank="1" showInputMessage="1" showErrorMessage="1" promptTitle="dfsdfsdfsd" sqref="D6"/>
    <dataValidation type="list" allowBlank="1" showInputMessage="1" showErrorMessage="1" sqref="C7:C29">
      <formula1>"A1_Allgemeine_Informationen,A2_Waelzungskosten,B1_Plan_BAB,B2_Plan_AKHK,C_kalk_Gewerbesteuer,D_Nutzungsdauern"</formula1>
    </dataValidation>
    <dataValidation type="list" allowBlank="1" showInputMessage="1" showErrorMessage="1" sqref="C6">
      <formula1>"A0_Ausfuelhilfe,A1_Allgemeine_Informationen,A2_Waelzungskosten,B1_Plan_BAB,B2_Plan_AKHK,C_kalk_Gewerbesteuer,D_Nutzungsdauern"</formula1>
    </dataValidation>
  </dataValidations>
  <pageMargins left="0.70866141732283472" right="0.70866141732283472" top="0.78740157480314965" bottom="0.78740157480314965"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h_Allgemeine_Informationen">
    <pageSetUpPr fitToPage="1"/>
  </sheetPr>
  <dimension ref="A2:FI55"/>
  <sheetViews>
    <sheetView view="pageBreakPreview" zoomScaleNormal="100" zoomScaleSheetLayoutView="100" workbookViewId="0">
      <selection activeCell="C23" sqref="C23"/>
    </sheetView>
  </sheetViews>
  <sheetFormatPr baseColWidth="10" defaultColWidth="11" defaultRowHeight="14.25" customHeight="1" x14ac:dyDescent="0.2"/>
  <cols>
    <col min="1" max="1" width="3.125" style="16" customWidth="1"/>
    <col min="2" max="2" width="44.625" style="16" customWidth="1"/>
    <col min="3" max="3" width="66.25" style="31" customWidth="1"/>
    <col min="4" max="4" width="3.125" style="16" customWidth="1"/>
    <col min="5" max="7" width="27.25" style="16" customWidth="1"/>
    <col min="8" max="8" width="27.125" style="16" customWidth="1"/>
    <col min="9" max="16384" width="11" style="16"/>
  </cols>
  <sheetData>
    <row r="2" spans="1:165" ht="30" customHeight="1" x14ac:dyDescent="0.2">
      <c r="A2" s="41" t="s">
        <v>346</v>
      </c>
      <c r="B2" s="40"/>
      <c r="C2" s="40"/>
      <c r="D2" s="40"/>
    </row>
    <row r="3" spans="1:165" ht="14.25" customHeight="1" x14ac:dyDescent="0.2">
      <c r="A3" s="26"/>
      <c r="B3" s="35"/>
      <c r="C3" s="27"/>
      <c r="D3" s="26"/>
    </row>
    <row r="4" spans="1:165" ht="18" customHeight="1" x14ac:dyDescent="0.2">
      <c r="A4" s="17"/>
      <c r="B4" s="49" t="s">
        <v>395</v>
      </c>
      <c r="C4" s="130">
        <v>2019</v>
      </c>
      <c r="D4" s="25"/>
    </row>
    <row r="5" spans="1:165" ht="39" customHeight="1" x14ac:dyDescent="0.2">
      <c r="A5" s="17"/>
      <c r="B5" s="129" t="s">
        <v>419</v>
      </c>
      <c r="C5" s="131">
        <v>2017</v>
      </c>
      <c r="D5" s="25"/>
    </row>
    <row r="6" spans="1:165" ht="14.25" customHeight="1" x14ac:dyDescent="0.2">
      <c r="A6" s="17"/>
      <c r="B6" s="24"/>
      <c r="C6" s="37"/>
      <c r="D6" s="25"/>
    </row>
    <row r="7" spans="1:165" ht="18" customHeight="1" x14ac:dyDescent="0.2">
      <c r="A7" s="17"/>
      <c r="B7" s="50" t="s">
        <v>50</v>
      </c>
      <c r="C7" s="46"/>
      <c r="D7" s="25"/>
    </row>
    <row r="8" spans="1:165" ht="18" customHeight="1" x14ac:dyDescent="0.2">
      <c r="A8" s="17"/>
      <c r="B8" s="50" t="s">
        <v>347</v>
      </c>
      <c r="C8" s="47"/>
      <c r="D8" s="25"/>
    </row>
    <row r="9" spans="1:165" ht="18" customHeight="1" x14ac:dyDescent="0.2">
      <c r="A9" s="17"/>
      <c r="B9" s="50" t="s">
        <v>348</v>
      </c>
      <c r="C9" s="47"/>
      <c r="D9" s="25"/>
    </row>
    <row r="10" spans="1:165" ht="14.25" customHeight="1" x14ac:dyDescent="0.2">
      <c r="A10" s="17"/>
      <c r="B10" s="36"/>
      <c r="C10" s="28"/>
      <c r="D10" s="25"/>
    </row>
    <row r="11" spans="1:165" ht="18" customHeight="1" x14ac:dyDescent="0.2">
      <c r="A11" s="17"/>
      <c r="B11" s="52" t="s">
        <v>349</v>
      </c>
      <c r="C11" s="42" t="s">
        <v>84</v>
      </c>
      <c r="D11" s="25"/>
    </row>
    <row r="12" spans="1:165" ht="30" customHeight="1" x14ac:dyDescent="0.2">
      <c r="A12" s="17"/>
      <c r="B12" s="52" t="s">
        <v>386</v>
      </c>
      <c r="C12" s="42"/>
      <c r="D12" s="25"/>
    </row>
    <row r="13" spans="1:165" ht="30" customHeight="1" x14ac:dyDescent="0.2">
      <c r="A13" s="17"/>
      <c r="B13" s="20"/>
      <c r="C13" s="132"/>
      <c r="D13" s="25"/>
    </row>
    <row r="14" spans="1:165" ht="32.25" customHeight="1" x14ac:dyDescent="0.2">
      <c r="A14" s="17"/>
      <c r="B14" s="39" t="s">
        <v>420</v>
      </c>
      <c r="C14" s="133"/>
      <c r="D14" s="19"/>
      <c r="E14" s="19"/>
      <c r="F14" s="19"/>
      <c r="G14" s="19"/>
      <c r="H14" s="19"/>
    </row>
    <row r="15" spans="1:165" ht="21.75" customHeight="1" x14ac:dyDescent="0.2">
      <c r="A15" s="17"/>
      <c r="B15" s="39"/>
      <c r="C15" s="134"/>
      <c r="D15" s="19"/>
      <c r="E15" s="19"/>
      <c r="F15" s="19"/>
      <c r="G15" s="19"/>
      <c r="H15" s="19"/>
    </row>
    <row r="16" spans="1:165" s="30" customFormat="1" ht="30" customHeight="1" x14ac:dyDescent="0.2">
      <c r="A16" s="41" t="s">
        <v>385</v>
      </c>
      <c r="B16" s="54"/>
      <c r="C16" s="41"/>
      <c r="D16" s="55"/>
      <c r="E16" s="19"/>
      <c r="F16" s="16"/>
      <c r="G16" s="16"/>
      <c r="H16" s="16"/>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row>
    <row r="17" spans="1:14" ht="14.25" customHeight="1" x14ac:dyDescent="0.2">
      <c r="I17" s="29"/>
      <c r="J17" s="29"/>
      <c r="K17" s="29"/>
      <c r="L17" s="29"/>
      <c r="M17" s="29"/>
      <c r="N17" s="29"/>
    </row>
    <row r="18" spans="1:14" ht="14.25" customHeight="1" x14ac:dyDescent="0.25">
      <c r="C18" s="135" t="s">
        <v>421</v>
      </c>
      <c r="I18" s="29"/>
      <c r="J18" s="29"/>
      <c r="K18" s="29"/>
      <c r="L18" s="29"/>
      <c r="M18" s="29"/>
      <c r="N18" s="29"/>
    </row>
    <row r="19" spans="1:14" ht="18" customHeight="1" x14ac:dyDescent="0.2">
      <c r="B19" s="38" t="s">
        <v>396</v>
      </c>
      <c r="C19" s="83">
        <v>2.3300000000000001E-2</v>
      </c>
      <c r="E19" s="53"/>
    </row>
    <row r="20" spans="1:14" ht="18" customHeight="1" x14ac:dyDescent="0.2">
      <c r="B20" s="38" t="s">
        <v>397</v>
      </c>
      <c r="C20" s="83">
        <v>9.0499999999999997E-2</v>
      </c>
    </row>
    <row r="21" spans="1:14" ht="18" customHeight="1" x14ac:dyDescent="0.2">
      <c r="B21" s="38" t="s">
        <v>398</v>
      </c>
      <c r="C21" s="84">
        <f>0.4*C20+0.6*C19</f>
        <v>5.0180000000000002E-2</v>
      </c>
      <c r="D21" s="32"/>
    </row>
    <row r="22" spans="1:14" ht="14.25" customHeight="1" x14ac:dyDescent="0.2">
      <c r="C22" s="16"/>
    </row>
    <row r="23" spans="1:14" ht="18" customHeight="1" x14ac:dyDescent="0.2">
      <c r="A23" s="17"/>
      <c r="B23" s="51" t="s">
        <v>43</v>
      </c>
      <c r="C23" s="48">
        <v>0</v>
      </c>
      <c r="D23" s="25"/>
      <c r="F23" s="82"/>
    </row>
    <row r="26" spans="1:14" ht="14.25" customHeight="1" x14ac:dyDescent="0.2">
      <c r="B26" s="34" t="s">
        <v>399</v>
      </c>
      <c r="C26" s="97"/>
    </row>
    <row r="27" spans="1:14" ht="14.25" customHeight="1" x14ac:dyDescent="0.2">
      <c r="B27" s="34" t="s">
        <v>84</v>
      </c>
    </row>
    <row r="28" spans="1:14" ht="14.25" customHeight="1" x14ac:dyDescent="0.2">
      <c r="B28" s="34" t="s">
        <v>281</v>
      </c>
    </row>
    <row r="29" spans="1:14" ht="14.25" customHeight="1" x14ac:dyDescent="0.2">
      <c r="B29" s="34" t="s">
        <v>104</v>
      </c>
    </row>
    <row r="32" spans="1:14" ht="14.25" customHeight="1" x14ac:dyDescent="0.2">
      <c r="B32" s="34" t="s">
        <v>104</v>
      </c>
      <c r="C32" s="33" t="s">
        <v>281</v>
      </c>
    </row>
    <row r="33" spans="2:3" ht="14.25" customHeight="1" x14ac:dyDescent="0.2">
      <c r="B33" s="33" t="s">
        <v>291</v>
      </c>
      <c r="C33" s="33" t="s">
        <v>108</v>
      </c>
    </row>
    <row r="34" spans="2:3" ht="14.25" customHeight="1" x14ac:dyDescent="0.2">
      <c r="B34" s="34" t="s">
        <v>293</v>
      </c>
      <c r="C34" s="33" t="s">
        <v>284</v>
      </c>
    </row>
    <row r="35" spans="2:3" ht="14.25" customHeight="1" x14ac:dyDescent="0.2">
      <c r="B35" s="33" t="s">
        <v>282</v>
      </c>
      <c r="C35" s="33" t="s">
        <v>107</v>
      </c>
    </row>
    <row r="36" spans="2:3" ht="14.25" customHeight="1" x14ac:dyDescent="0.2">
      <c r="B36" s="33" t="s">
        <v>286</v>
      </c>
      <c r="C36" s="33" t="s">
        <v>288</v>
      </c>
    </row>
    <row r="37" spans="2:3" ht="14.25" customHeight="1" x14ac:dyDescent="0.2">
      <c r="B37" s="33" t="s">
        <v>106</v>
      </c>
      <c r="C37" s="33" t="s">
        <v>289</v>
      </c>
    </row>
    <row r="38" spans="2:3" ht="14.25" customHeight="1" x14ac:dyDescent="0.2">
      <c r="B38" s="33" t="s">
        <v>292</v>
      </c>
      <c r="C38" s="33" t="s">
        <v>105</v>
      </c>
    </row>
    <row r="39" spans="2:3" ht="14.25" customHeight="1" x14ac:dyDescent="0.2">
      <c r="B39" s="33" t="s">
        <v>283</v>
      </c>
    </row>
    <row r="40" spans="2:3" ht="14.25" customHeight="1" x14ac:dyDescent="0.2">
      <c r="B40" s="33" t="s">
        <v>290</v>
      </c>
    </row>
    <row r="41" spans="2:3" ht="14.25" customHeight="1" x14ac:dyDescent="0.2">
      <c r="B41" s="33" t="s">
        <v>285</v>
      </c>
    </row>
    <row r="42" spans="2:3" ht="14.25" customHeight="1" x14ac:dyDescent="0.2">
      <c r="B42" s="33" t="s">
        <v>387</v>
      </c>
    </row>
    <row r="43" spans="2:3" ht="14.25" customHeight="1" x14ac:dyDescent="0.2">
      <c r="B43" s="33" t="s">
        <v>287</v>
      </c>
    </row>
    <row r="44" spans="2:3" ht="14.25" customHeight="1" x14ac:dyDescent="0.2">
      <c r="C44" s="97"/>
    </row>
    <row r="45" spans="2:3" ht="14.25" customHeight="1" x14ac:dyDescent="0.2">
      <c r="C45" s="32"/>
    </row>
    <row r="46" spans="2:3" ht="14.25" customHeight="1" x14ac:dyDescent="0.2">
      <c r="C46" s="32"/>
    </row>
    <row r="47" spans="2:3" ht="14.25" customHeight="1" x14ac:dyDescent="0.2">
      <c r="C47" s="32"/>
    </row>
    <row r="48" spans="2:3" ht="14.25" customHeight="1" x14ac:dyDescent="0.2">
      <c r="C48" s="32"/>
    </row>
    <row r="49" spans="3:3" ht="14.25" customHeight="1" x14ac:dyDescent="0.2">
      <c r="C49" s="97"/>
    </row>
    <row r="50" spans="3:3" ht="14.25" customHeight="1" x14ac:dyDescent="0.2">
      <c r="C50" s="97"/>
    </row>
    <row r="51" spans="3:3" ht="14.25" customHeight="1" x14ac:dyDescent="0.2">
      <c r="C51" s="97"/>
    </row>
    <row r="52" spans="3:3" ht="14.25" customHeight="1" x14ac:dyDescent="0.2">
      <c r="C52" s="97"/>
    </row>
    <row r="53" spans="3:3" ht="14.25" customHeight="1" x14ac:dyDescent="0.2">
      <c r="C53" s="97"/>
    </row>
    <row r="54" spans="3:3" ht="14.25" customHeight="1" x14ac:dyDescent="0.2">
      <c r="C54" s="97"/>
    </row>
    <row r="55" spans="3:3" ht="14.25" customHeight="1" x14ac:dyDescent="0.2">
      <c r="C55" s="97"/>
    </row>
  </sheetData>
  <customSheetViews>
    <customSheetView guid="{8C9D86F0-E2DD-4158-B04E-EE6EF937241B}" showPageBreaks="1" fitToPage="1" printArea="1" view="pageBreakPreview">
      <selection activeCell="C19" sqref="C19"/>
      <pageMargins left="0.78740157480314965" right="0.78740157480314965" top="0.98425196850393704" bottom="0.98425196850393704" header="0.51181102362204722" footer="0.51181102362204722"/>
      <printOptions horizontalCentered="1" verticalCentered="1"/>
      <pageSetup paperSize="9" orientation="landscape" r:id="rId1"/>
      <headerFooter alignWithMargins="0"/>
    </customSheetView>
  </customSheetViews>
  <phoneticPr fontId="0" type="noConversion"/>
  <dataValidations xWindow="686" yWindow="720" count="2">
    <dataValidation type="list" allowBlank="1" showInputMessage="1" showErrorMessage="1" sqref="C11">
      <formula1>Marktgebiete</formula1>
    </dataValidation>
    <dataValidation type="list" allowBlank="1" showInputMessage="1" showErrorMessage="1" sqref="C12:C13">
      <formula1>INDIRECT(C11)</formula1>
    </dataValidation>
  </dataValidations>
  <printOptions horizontalCentered="1" verticalCentered="1"/>
  <pageMargins left="0.78740157480314965" right="0.78740157480314965" top="0.98425196850393704" bottom="0.98425196850393704" header="0.51181102362204722" footer="0.51181102362204722"/>
  <pageSetup paperSize="9" scale="96"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h_Waelzungskosten">
    <pageSetUpPr fitToPage="1"/>
  </sheetPr>
  <dimension ref="A2:D13"/>
  <sheetViews>
    <sheetView tabSelected="1" view="pageBreakPreview" zoomScaleNormal="100" zoomScaleSheetLayoutView="100" workbookViewId="0">
      <selection activeCell="D7" sqref="D7"/>
    </sheetView>
  </sheetViews>
  <sheetFormatPr baseColWidth="10" defaultColWidth="11" defaultRowHeight="14.25" customHeight="1" x14ac:dyDescent="0.2"/>
  <cols>
    <col min="1" max="1" width="3.125" style="16" customWidth="1"/>
    <col min="2" max="2" width="57.75" style="16" customWidth="1"/>
    <col min="3" max="3" width="28.25" style="16" customWidth="1"/>
    <col min="4" max="4" width="30.375" style="16" customWidth="1"/>
    <col min="5" max="16384" width="11" style="16"/>
  </cols>
  <sheetData>
    <row r="2" spans="1:4" ht="30" customHeight="1" x14ac:dyDescent="0.2">
      <c r="A2" s="21" t="s">
        <v>422</v>
      </c>
      <c r="B2" s="22"/>
      <c r="C2" s="23"/>
      <c r="D2" s="23"/>
    </row>
    <row r="3" spans="1:4" ht="14.25" customHeight="1" x14ac:dyDescent="0.2">
      <c r="A3" s="17"/>
      <c r="B3" s="20"/>
      <c r="C3" s="18"/>
      <c r="D3" s="18"/>
    </row>
    <row r="4" spans="1:4" ht="24.75" customHeight="1" x14ac:dyDescent="0.25">
      <c r="A4" s="17"/>
      <c r="B4" s="149"/>
      <c r="C4" s="150">
        <v>2017</v>
      </c>
      <c r="D4" s="151">
        <v>2019</v>
      </c>
    </row>
    <row r="5" spans="1:4" ht="31.5" customHeight="1" x14ac:dyDescent="0.2">
      <c r="B5" s="52" t="s">
        <v>425</v>
      </c>
      <c r="C5" s="136">
        <v>0</v>
      </c>
      <c r="D5" s="137"/>
    </row>
    <row r="6" spans="1:4" ht="33.75" customHeight="1" x14ac:dyDescent="0.2">
      <c r="B6" s="49" t="s">
        <v>426</v>
      </c>
      <c r="C6" s="137"/>
      <c r="D6" s="138">
        <f>'C.1_Plan_BAB_2019'!D154</f>
        <v>0</v>
      </c>
    </row>
    <row r="7" spans="1:4" ht="30" customHeight="1" x14ac:dyDescent="0.2">
      <c r="B7" s="49" t="s">
        <v>427</v>
      </c>
      <c r="C7" s="139">
        <f>B.1_Ist_BAB_2017!D155</f>
        <v>0</v>
      </c>
      <c r="D7" s="137"/>
    </row>
    <row r="8" spans="1:4" ht="36" customHeight="1" x14ac:dyDescent="0.2">
      <c r="B8" s="140"/>
      <c r="C8" s="141"/>
      <c r="D8" s="29"/>
    </row>
    <row r="9" spans="1:4" ht="14.25" customHeight="1" x14ac:dyDescent="0.25">
      <c r="B9" s="142" t="s">
        <v>428</v>
      </c>
      <c r="C9" s="139">
        <f>C7-C5</f>
        <v>0</v>
      </c>
      <c r="D9" s="137"/>
    </row>
    <row r="10" spans="1:4" ht="14.25" customHeight="1" x14ac:dyDescent="0.25">
      <c r="B10" s="143"/>
      <c r="C10" s="144"/>
      <c r="D10" s="29"/>
    </row>
    <row r="11" spans="1:4" ht="14.25" customHeight="1" thickBot="1" x14ac:dyDescent="0.25">
      <c r="B11" s="29"/>
      <c r="C11" s="29"/>
      <c r="D11" s="29"/>
    </row>
    <row r="12" spans="1:4" ht="14.25" customHeight="1" thickBot="1" x14ac:dyDescent="0.25">
      <c r="B12" s="29"/>
      <c r="C12" s="29"/>
      <c r="D12" s="145" t="s">
        <v>424</v>
      </c>
    </row>
    <row r="13" spans="1:4" ht="33.75" customHeight="1" thickBot="1" x14ac:dyDescent="0.25">
      <c r="B13" s="146" t="s">
        <v>423</v>
      </c>
      <c r="C13" s="147"/>
      <c r="D13" s="148">
        <f>D6+C9</f>
        <v>0</v>
      </c>
    </row>
  </sheetData>
  <customSheetViews>
    <customSheetView guid="{8C9D86F0-E2DD-4158-B04E-EE6EF937241B}" showPageBreaks="1" fitToPage="1" printArea="1" view="pageBreakPreview">
      <selection activeCell="C5" sqref="C5"/>
      <pageMargins left="0.78740157480314965" right="0.78740157480314965" top="0.98425196850393704" bottom="0.98425196850393704" header="0.51181102362204722" footer="0.51181102362204722"/>
      <printOptions horizontalCentered="1" verticalCentered="1"/>
      <pageSetup paperSize="9" orientation="landscape" r:id="rId1"/>
      <headerFooter alignWithMargins="0"/>
    </customSheetView>
  </customSheetViews>
  <phoneticPr fontId="0" type="noConversion"/>
  <printOptions horizontalCentered="1" verticalCentered="1"/>
  <pageMargins left="0.78740157480314965" right="0.78740157480314965" top="0.98425196850393704" bottom="0.98425196850393704" header="0.51181102362204722" footer="0.51181102362204722"/>
  <pageSetup paperSize="9" scale="91"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h_Plan_BAB"/>
  <dimension ref="A2:CM155"/>
  <sheetViews>
    <sheetView view="pageBreakPreview" topLeftCell="A88" zoomScaleNormal="100" zoomScaleSheetLayoutView="100" workbookViewId="0">
      <selection activeCell="D119" sqref="D119"/>
    </sheetView>
  </sheetViews>
  <sheetFormatPr baseColWidth="10" defaultColWidth="11" defaultRowHeight="14.25" customHeight="1" x14ac:dyDescent="0.2"/>
  <cols>
    <col min="1" max="1" width="3.125" style="44" customWidth="1"/>
    <col min="2" max="2" width="10.5" style="44" customWidth="1"/>
    <col min="3" max="3" width="81.5" style="44" bestFit="1" customWidth="1"/>
    <col min="4" max="4" width="21.875" style="44" customWidth="1"/>
    <col min="5" max="5" width="23.5" style="44" customWidth="1"/>
    <col min="6" max="6" width="25.75" style="44" customWidth="1"/>
    <col min="7" max="16384" width="11" style="44"/>
  </cols>
  <sheetData>
    <row r="2" spans="1:91" s="43" customFormat="1" ht="12.75" customHeight="1" x14ac:dyDescent="0.2">
      <c r="A2" s="153" t="s">
        <v>432</v>
      </c>
      <c r="B2" s="154"/>
      <c r="C2" s="154"/>
      <c r="D2" s="154"/>
      <c r="E2" s="154"/>
      <c r="F2" s="154"/>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row>
    <row r="3" spans="1:91" ht="21" customHeight="1" x14ac:dyDescent="0.2">
      <c r="A3" s="153"/>
      <c r="B3" s="154"/>
      <c r="C3" s="154"/>
      <c r="D3" s="154"/>
      <c r="E3" s="154"/>
      <c r="F3" s="154"/>
    </row>
    <row r="4" spans="1:91" s="43" customFormat="1" ht="88.5" customHeight="1" x14ac:dyDescent="0.2">
      <c r="A4" s="149"/>
      <c r="B4" s="155"/>
      <c r="C4" s="155"/>
      <c r="D4" s="156" t="s">
        <v>429</v>
      </c>
      <c r="E4" s="156" t="s">
        <v>430</v>
      </c>
      <c r="F4" s="156" t="s">
        <v>431</v>
      </c>
      <c r="G4" s="149"/>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row>
    <row r="5" spans="1:91" s="76" customFormat="1" ht="18" customHeight="1" x14ac:dyDescent="0.25">
      <c r="A5" s="157"/>
      <c r="B5" s="56">
        <v>1</v>
      </c>
      <c r="C5" s="45" t="s">
        <v>70</v>
      </c>
      <c r="D5" s="158">
        <f>SUM(D6+D21+D26+D32+D36)</f>
        <v>0</v>
      </c>
      <c r="E5" s="158">
        <f>SUM(E6+E21+E26+E32+E36)</f>
        <v>0</v>
      </c>
      <c r="F5" s="62">
        <f>SUM(F6+F21+F26+F32+F36)</f>
        <v>0</v>
      </c>
      <c r="G5" s="163"/>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row>
    <row r="6" spans="1:91" s="76" customFormat="1" ht="18" customHeight="1" x14ac:dyDescent="0.25">
      <c r="A6" s="157"/>
      <c r="B6" s="63" t="s">
        <v>112</v>
      </c>
      <c r="C6" s="45" t="s">
        <v>71</v>
      </c>
      <c r="D6" s="158">
        <f>SUM(D7,D13)</f>
        <v>0</v>
      </c>
      <c r="E6" s="158">
        <f>SUM(E7,E13)</f>
        <v>0</v>
      </c>
      <c r="F6" s="62">
        <f>SUM(F7,F13)</f>
        <v>0</v>
      </c>
      <c r="G6" s="163"/>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row>
    <row r="7" spans="1:91" ht="18" customHeight="1" x14ac:dyDescent="0.2">
      <c r="A7" s="152"/>
      <c r="B7" s="64" t="s">
        <v>113</v>
      </c>
      <c r="C7" s="65" t="s">
        <v>33</v>
      </c>
      <c r="D7" s="159">
        <f>SUM(D8:D12)</f>
        <v>0</v>
      </c>
      <c r="E7" s="159">
        <f>SUM(E8:E12)</f>
        <v>0</v>
      </c>
      <c r="F7" s="66">
        <f>SUM(F8:F12)</f>
        <v>0</v>
      </c>
      <c r="G7" s="166"/>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row>
    <row r="8" spans="1:91" s="78" customFormat="1" ht="18" customHeight="1" x14ac:dyDescent="0.2">
      <c r="A8" s="160"/>
      <c r="B8" s="67" t="s">
        <v>114</v>
      </c>
      <c r="C8" s="65" t="s">
        <v>42</v>
      </c>
      <c r="D8" s="161">
        <v>0</v>
      </c>
      <c r="E8" s="161">
        <v>0</v>
      </c>
      <c r="F8" s="68">
        <v>0</v>
      </c>
      <c r="G8" s="164"/>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row>
    <row r="9" spans="1:91" ht="18" customHeight="1" x14ac:dyDescent="0.2">
      <c r="A9" s="152"/>
      <c r="B9" s="67" t="s">
        <v>115</v>
      </c>
      <c r="C9" s="65" t="s">
        <v>116</v>
      </c>
      <c r="D9" s="161">
        <v>0</v>
      </c>
      <c r="E9" s="161">
        <v>0</v>
      </c>
      <c r="F9" s="68">
        <v>0</v>
      </c>
      <c r="G9" s="166"/>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row>
    <row r="10" spans="1:91" s="78" customFormat="1" ht="18" customHeight="1" x14ac:dyDescent="0.2">
      <c r="A10" s="160"/>
      <c r="B10" s="67" t="s">
        <v>117</v>
      </c>
      <c r="C10" s="65" t="s">
        <v>118</v>
      </c>
      <c r="D10" s="161">
        <v>0</v>
      </c>
      <c r="E10" s="161">
        <v>0</v>
      </c>
      <c r="F10" s="68">
        <v>0</v>
      </c>
      <c r="G10" s="164"/>
    </row>
    <row r="11" spans="1:91" ht="18" customHeight="1" x14ac:dyDescent="0.2">
      <c r="A11" s="152"/>
      <c r="B11" s="67" t="s">
        <v>119</v>
      </c>
      <c r="C11" s="65" t="s">
        <v>120</v>
      </c>
      <c r="D11" s="161">
        <v>0</v>
      </c>
      <c r="E11" s="161">
        <v>0</v>
      </c>
      <c r="F11" s="68">
        <v>0</v>
      </c>
      <c r="G11" s="166"/>
    </row>
    <row r="12" spans="1:91" ht="18" customHeight="1" x14ac:dyDescent="0.2">
      <c r="A12" s="152"/>
      <c r="B12" s="67" t="s">
        <v>121</v>
      </c>
      <c r="C12" s="65" t="s">
        <v>61</v>
      </c>
      <c r="D12" s="161">
        <v>0</v>
      </c>
      <c r="E12" s="161">
        <v>0</v>
      </c>
      <c r="F12" s="68">
        <v>0</v>
      </c>
      <c r="G12" s="166"/>
    </row>
    <row r="13" spans="1:91" ht="18" customHeight="1" x14ac:dyDescent="0.2">
      <c r="A13" s="152"/>
      <c r="B13" s="67" t="s">
        <v>122</v>
      </c>
      <c r="C13" s="65" t="s">
        <v>72</v>
      </c>
      <c r="D13" s="159">
        <f>SUM(D14:D20)</f>
        <v>0</v>
      </c>
      <c r="E13" s="159">
        <f>SUM(E14:E20)</f>
        <v>0</v>
      </c>
      <c r="F13" s="66">
        <f>SUM(F14:F20)</f>
        <v>0</v>
      </c>
      <c r="G13" s="166"/>
    </row>
    <row r="14" spans="1:91" s="78" customFormat="1" ht="18" customHeight="1" x14ac:dyDescent="0.2">
      <c r="A14" s="160"/>
      <c r="B14" s="67" t="s">
        <v>123</v>
      </c>
      <c r="C14" s="65" t="s">
        <v>79</v>
      </c>
      <c r="D14" s="162"/>
      <c r="E14" s="162"/>
      <c r="F14" s="85"/>
      <c r="G14" s="164"/>
    </row>
    <row r="15" spans="1:91" s="78" customFormat="1" ht="18" customHeight="1" x14ac:dyDescent="0.2">
      <c r="A15" s="160"/>
      <c r="B15" s="67" t="s">
        <v>124</v>
      </c>
      <c r="C15" s="65" t="s">
        <v>9</v>
      </c>
      <c r="D15" s="161">
        <v>0</v>
      </c>
      <c r="E15" s="161">
        <v>0</v>
      </c>
      <c r="F15" s="68">
        <v>0</v>
      </c>
      <c r="G15" s="164"/>
    </row>
    <row r="16" spans="1:91" ht="18" customHeight="1" x14ac:dyDescent="0.2">
      <c r="A16" s="152"/>
      <c r="B16" s="67" t="s">
        <v>125</v>
      </c>
      <c r="C16" s="65" t="s">
        <v>82</v>
      </c>
      <c r="D16" s="161">
        <v>0</v>
      </c>
      <c r="E16" s="161">
        <v>0</v>
      </c>
      <c r="F16" s="68">
        <v>0</v>
      </c>
      <c r="G16" s="166"/>
    </row>
    <row r="17" spans="1:7" s="76" customFormat="1" ht="18" customHeight="1" x14ac:dyDescent="0.25">
      <c r="A17" s="157"/>
      <c r="B17" s="67" t="s">
        <v>126</v>
      </c>
      <c r="C17" s="65" t="s">
        <v>83</v>
      </c>
      <c r="D17" s="161">
        <v>0</v>
      </c>
      <c r="E17" s="161">
        <v>0</v>
      </c>
      <c r="F17" s="68">
        <v>0</v>
      </c>
      <c r="G17" s="163"/>
    </row>
    <row r="18" spans="1:7" ht="18" customHeight="1" x14ac:dyDescent="0.2">
      <c r="A18" s="152"/>
      <c r="B18" s="67" t="s">
        <v>127</v>
      </c>
      <c r="C18" s="65" t="s">
        <v>128</v>
      </c>
      <c r="D18" s="162"/>
      <c r="E18" s="162"/>
      <c r="F18" s="85"/>
      <c r="G18" s="166"/>
    </row>
    <row r="19" spans="1:7" ht="18" customHeight="1" x14ac:dyDescent="0.2">
      <c r="A19" s="152"/>
      <c r="B19" s="67" t="s">
        <v>129</v>
      </c>
      <c r="C19" s="65" t="s">
        <v>36</v>
      </c>
      <c r="D19" s="162"/>
      <c r="E19" s="162"/>
      <c r="F19" s="85"/>
      <c r="G19" s="166"/>
    </row>
    <row r="20" spans="1:7" ht="18" customHeight="1" x14ac:dyDescent="0.2">
      <c r="A20" s="152"/>
      <c r="B20" s="67" t="s">
        <v>130</v>
      </c>
      <c r="C20" s="65" t="s">
        <v>61</v>
      </c>
      <c r="D20" s="161">
        <v>0</v>
      </c>
      <c r="E20" s="161">
        <v>0</v>
      </c>
      <c r="F20" s="68">
        <v>0</v>
      </c>
      <c r="G20" s="166"/>
    </row>
    <row r="21" spans="1:7" ht="18" customHeight="1" x14ac:dyDescent="0.2">
      <c r="A21" s="152"/>
      <c r="B21" s="63" t="s">
        <v>131</v>
      </c>
      <c r="C21" s="45" t="s">
        <v>73</v>
      </c>
      <c r="D21" s="158">
        <f>SUM(D22:D23)</f>
        <v>0</v>
      </c>
      <c r="E21" s="158">
        <f>SUM(E22:E23)</f>
        <v>0</v>
      </c>
      <c r="F21" s="62">
        <f>SUM(F22:F23)</f>
        <v>0</v>
      </c>
      <c r="G21" s="166"/>
    </row>
    <row r="22" spans="1:7" s="76" customFormat="1" ht="18" customHeight="1" x14ac:dyDescent="0.25">
      <c r="A22" s="157"/>
      <c r="B22" s="67" t="s">
        <v>132</v>
      </c>
      <c r="C22" s="65" t="s">
        <v>51</v>
      </c>
      <c r="D22" s="161">
        <v>0</v>
      </c>
      <c r="E22" s="161">
        <v>0</v>
      </c>
      <c r="F22" s="68">
        <v>0</v>
      </c>
      <c r="G22" s="163"/>
    </row>
    <row r="23" spans="1:7" ht="18" customHeight="1" x14ac:dyDescent="0.2">
      <c r="A23" s="152"/>
      <c r="B23" s="67" t="s">
        <v>133</v>
      </c>
      <c r="C23" s="69" t="s">
        <v>74</v>
      </c>
      <c r="D23" s="159">
        <f>SUM(D24:D25)</f>
        <v>0</v>
      </c>
      <c r="E23" s="159">
        <f>SUM(E24:E25)</f>
        <v>0</v>
      </c>
      <c r="F23" s="66">
        <f>SUM(F24:F25)</f>
        <v>0</v>
      </c>
      <c r="G23" s="166"/>
    </row>
    <row r="24" spans="1:7" ht="18" customHeight="1" x14ac:dyDescent="0.2">
      <c r="A24" s="152"/>
      <c r="B24" s="67" t="s">
        <v>134</v>
      </c>
      <c r="C24" s="65" t="s">
        <v>52</v>
      </c>
      <c r="D24" s="161">
        <v>0</v>
      </c>
      <c r="E24" s="161">
        <v>0</v>
      </c>
      <c r="F24" s="68">
        <v>0</v>
      </c>
      <c r="G24" s="166"/>
    </row>
    <row r="25" spans="1:7" ht="18" customHeight="1" x14ac:dyDescent="0.2">
      <c r="A25" s="152"/>
      <c r="B25" s="67" t="s">
        <v>135</v>
      </c>
      <c r="C25" s="65" t="s">
        <v>32</v>
      </c>
      <c r="D25" s="161">
        <v>0</v>
      </c>
      <c r="E25" s="161">
        <v>0</v>
      </c>
      <c r="F25" s="68">
        <v>0</v>
      </c>
      <c r="G25" s="166"/>
    </row>
    <row r="26" spans="1:7" ht="18" customHeight="1" x14ac:dyDescent="0.2">
      <c r="A26" s="152"/>
      <c r="B26" s="63" t="s">
        <v>136</v>
      </c>
      <c r="C26" s="45" t="s">
        <v>137</v>
      </c>
      <c r="D26" s="158">
        <f>B.3_Ist_AKHK_2017!G48*0.6*A.1_Allgemeine_Informationen!C19</f>
        <v>0</v>
      </c>
      <c r="E26" s="158">
        <f>B.3_Ist_AKHK_2017!G48*0.6*A.1_Allgemeine_Informationen!C19</f>
        <v>0</v>
      </c>
      <c r="F26" s="62">
        <f>B.3_Ist_AKHK_2017!G48*0.6*A.1_Allgemeine_Informationen!C19</f>
        <v>0</v>
      </c>
      <c r="G26" s="166"/>
    </row>
    <row r="27" spans="1:7" s="76" customFormat="1" ht="30" x14ac:dyDescent="0.25">
      <c r="A27" s="157"/>
      <c r="B27" s="67" t="s">
        <v>138</v>
      </c>
      <c r="C27" s="65" t="s">
        <v>352</v>
      </c>
      <c r="D27" s="162"/>
      <c r="E27" s="162"/>
      <c r="F27" s="85"/>
      <c r="G27" s="163"/>
    </row>
    <row r="28" spans="1:7" s="77" customFormat="1" ht="18" customHeight="1" x14ac:dyDescent="0.25">
      <c r="A28" s="163"/>
      <c r="B28" s="67" t="s">
        <v>139</v>
      </c>
      <c r="C28" s="65" t="s">
        <v>53</v>
      </c>
      <c r="D28" s="162"/>
      <c r="E28" s="162"/>
      <c r="F28" s="85"/>
      <c r="G28" s="163"/>
    </row>
    <row r="29" spans="1:7" s="79" customFormat="1" ht="18" customHeight="1" x14ac:dyDescent="0.2">
      <c r="A29" s="164"/>
      <c r="B29" s="67" t="s">
        <v>140</v>
      </c>
      <c r="C29" s="65" t="s">
        <v>54</v>
      </c>
      <c r="D29" s="162"/>
      <c r="E29" s="162"/>
      <c r="F29" s="85"/>
      <c r="G29" s="164"/>
    </row>
    <row r="30" spans="1:7" s="79" customFormat="1" ht="18" customHeight="1" x14ac:dyDescent="0.2">
      <c r="A30" s="164"/>
      <c r="B30" s="67" t="s">
        <v>141</v>
      </c>
      <c r="C30" s="65" t="s">
        <v>81</v>
      </c>
      <c r="D30" s="162"/>
      <c r="E30" s="162"/>
      <c r="F30" s="85"/>
      <c r="G30" s="164"/>
    </row>
    <row r="31" spans="1:7" s="79" customFormat="1" ht="18" customHeight="1" x14ac:dyDescent="0.2">
      <c r="A31" s="164"/>
      <c r="B31" s="67" t="s">
        <v>142</v>
      </c>
      <c r="C31" s="65" t="s">
        <v>61</v>
      </c>
      <c r="D31" s="162"/>
      <c r="E31" s="162"/>
      <c r="F31" s="85"/>
      <c r="G31" s="164"/>
    </row>
    <row r="32" spans="1:7" s="79" customFormat="1" ht="31.5" x14ac:dyDescent="0.2">
      <c r="A32" s="164"/>
      <c r="B32" s="63" t="s">
        <v>143</v>
      </c>
      <c r="C32" s="45" t="s">
        <v>94</v>
      </c>
      <c r="D32" s="165">
        <f>SUM(D33:D35)</f>
        <v>0</v>
      </c>
      <c r="E32" s="165">
        <f>SUM(E33:E35)</f>
        <v>0</v>
      </c>
      <c r="F32" s="70">
        <f>SUM(F33:F35)</f>
        <v>0</v>
      </c>
      <c r="G32" s="164"/>
    </row>
    <row r="33" spans="1:7" s="78" customFormat="1" ht="18" customHeight="1" x14ac:dyDescent="0.2">
      <c r="A33" s="160"/>
      <c r="B33" s="67" t="s">
        <v>144</v>
      </c>
      <c r="C33" s="52" t="s">
        <v>145</v>
      </c>
      <c r="D33" s="161">
        <v>0</v>
      </c>
      <c r="E33" s="161">
        <v>0</v>
      </c>
      <c r="F33" s="68">
        <v>0</v>
      </c>
      <c r="G33" s="164"/>
    </row>
    <row r="34" spans="1:7" s="39" customFormat="1" ht="18" customHeight="1" x14ac:dyDescent="0.2">
      <c r="A34" s="166"/>
      <c r="B34" s="67" t="s">
        <v>146</v>
      </c>
      <c r="C34" s="52" t="s">
        <v>147</v>
      </c>
      <c r="D34" s="161">
        <v>0</v>
      </c>
      <c r="E34" s="161">
        <v>0</v>
      </c>
      <c r="F34" s="68">
        <v>0</v>
      </c>
      <c r="G34" s="166"/>
    </row>
    <row r="35" spans="1:7" s="78" customFormat="1" ht="18" customHeight="1" x14ac:dyDescent="0.2">
      <c r="A35" s="160"/>
      <c r="B35" s="67" t="s">
        <v>148</v>
      </c>
      <c r="C35" s="52" t="s">
        <v>110</v>
      </c>
      <c r="D35" s="161">
        <v>0</v>
      </c>
      <c r="E35" s="161">
        <v>0</v>
      </c>
      <c r="F35" s="68">
        <v>0</v>
      </c>
      <c r="G35" s="164"/>
    </row>
    <row r="36" spans="1:7" ht="18" customHeight="1" x14ac:dyDescent="0.2">
      <c r="A36" s="152"/>
      <c r="B36" s="63" t="s">
        <v>149</v>
      </c>
      <c r="C36" s="45" t="s">
        <v>75</v>
      </c>
      <c r="D36" s="158">
        <f>D37+D38+D39+D40+D43+D44+D46+D47+D48+D49+D50+D51+D52+D53+D54+D55+D56+D57+D58</f>
        <v>0</v>
      </c>
      <c r="E36" s="158">
        <f>E37+E38+E39+E40+E43+E44+E46+E47+E48+E49+E50+E51+E52+E53+E54+E55+E56+E57+E58</f>
        <v>0</v>
      </c>
      <c r="F36" s="62">
        <f>F37+F38+F39+F40+F43+F44+F46+F47+F48+F49+F50+F51+F52+F53+F54+F55+F56+F57+F58</f>
        <v>0</v>
      </c>
      <c r="G36" s="166"/>
    </row>
    <row r="37" spans="1:7" ht="18" customHeight="1" x14ac:dyDescent="0.2">
      <c r="A37" s="152"/>
      <c r="B37" s="67" t="s">
        <v>150</v>
      </c>
      <c r="C37" s="65" t="s">
        <v>34</v>
      </c>
      <c r="D37" s="162"/>
      <c r="E37" s="162"/>
      <c r="F37" s="85"/>
      <c r="G37" s="166"/>
    </row>
    <row r="38" spans="1:7" ht="30" x14ac:dyDescent="0.2">
      <c r="A38" s="152"/>
      <c r="B38" s="67" t="s">
        <v>151</v>
      </c>
      <c r="C38" s="65" t="s">
        <v>390</v>
      </c>
      <c r="D38" s="162"/>
      <c r="E38" s="162"/>
      <c r="F38" s="85"/>
      <c r="G38" s="166"/>
    </row>
    <row r="39" spans="1:7" ht="18" customHeight="1" x14ac:dyDescent="0.2">
      <c r="A39" s="152"/>
      <c r="B39" s="67" t="s">
        <v>152</v>
      </c>
      <c r="C39" s="65" t="s">
        <v>391</v>
      </c>
      <c r="D39" s="162"/>
      <c r="E39" s="162"/>
      <c r="F39" s="85"/>
      <c r="G39" s="166"/>
    </row>
    <row r="40" spans="1:7" ht="31.5" x14ac:dyDescent="0.2">
      <c r="A40" s="152"/>
      <c r="B40" s="67" t="s">
        <v>153</v>
      </c>
      <c r="C40" s="45" t="s">
        <v>353</v>
      </c>
      <c r="D40" s="162"/>
      <c r="E40" s="162"/>
      <c r="F40" s="85"/>
      <c r="G40" s="166"/>
    </row>
    <row r="41" spans="1:7" s="78" customFormat="1" ht="30" x14ac:dyDescent="0.2">
      <c r="A41" s="160"/>
      <c r="B41" s="67" t="s">
        <v>154</v>
      </c>
      <c r="C41" s="65" t="s">
        <v>354</v>
      </c>
      <c r="D41" s="162"/>
      <c r="E41" s="162"/>
      <c r="F41" s="85"/>
      <c r="G41" s="164"/>
    </row>
    <row r="42" spans="1:7" s="78" customFormat="1" ht="30" x14ac:dyDescent="0.2">
      <c r="A42" s="160"/>
      <c r="B42" s="67" t="s">
        <v>155</v>
      </c>
      <c r="C42" s="65" t="s">
        <v>355</v>
      </c>
      <c r="D42" s="162"/>
      <c r="E42" s="162"/>
      <c r="F42" s="85"/>
      <c r="G42" s="164"/>
    </row>
    <row r="43" spans="1:7" s="78" customFormat="1" ht="18" customHeight="1" x14ac:dyDescent="0.2">
      <c r="A43" s="160"/>
      <c r="B43" s="67" t="s">
        <v>156</v>
      </c>
      <c r="C43" s="52" t="s">
        <v>109</v>
      </c>
      <c r="D43" s="162"/>
      <c r="E43" s="162"/>
      <c r="F43" s="85"/>
      <c r="G43" s="164"/>
    </row>
    <row r="44" spans="1:7" ht="31.5" x14ac:dyDescent="0.2">
      <c r="A44" s="152"/>
      <c r="B44" s="67" t="s">
        <v>157</v>
      </c>
      <c r="C44" s="45" t="s">
        <v>357</v>
      </c>
      <c r="D44" s="162"/>
      <c r="E44" s="162"/>
      <c r="F44" s="85"/>
      <c r="G44" s="166"/>
    </row>
    <row r="45" spans="1:7" ht="18" customHeight="1" x14ac:dyDescent="0.2">
      <c r="A45" s="152"/>
      <c r="B45" s="67" t="s">
        <v>158</v>
      </c>
      <c r="C45" s="65" t="s">
        <v>159</v>
      </c>
      <c r="D45" s="162"/>
      <c r="E45" s="162"/>
      <c r="F45" s="85"/>
      <c r="G45" s="166"/>
    </row>
    <row r="46" spans="1:7" s="39" customFormat="1" ht="18" customHeight="1" x14ac:dyDescent="0.2">
      <c r="A46" s="166"/>
      <c r="B46" s="67" t="s">
        <v>160</v>
      </c>
      <c r="C46" s="65" t="s">
        <v>77</v>
      </c>
      <c r="D46" s="161">
        <v>0</v>
      </c>
      <c r="E46" s="161">
        <v>0</v>
      </c>
      <c r="F46" s="68">
        <v>0</v>
      </c>
      <c r="G46" s="166"/>
    </row>
    <row r="47" spans="1:7" s="77" customFormat="1" ht="18" customHeight="1" x14ac:dyDescent="0.25">
      <c r="A47" s="163"/>
      <c r="B47" s="67" t="s">
        <v>161</v>
      </c>
      <c r="C47" s="65" t="s">
        <v>55</v>
      </c>
      <c r="D47" s="162"/>
      <c r="E47" s="162"/>
      <c r="F47" s="85"/>
      <c r="G47" s="163"/>
    </row>
    <row r="48" spans="1:7" s="76" customFormat="1" ht="18" customHeight="1" x14ac:dyDescent="0.25">
      <c r="A48" s="157"/>
      <c r="B48" s="67" t="s">
        <v>162</v>
      </c>
      <c r="C48" s="65" t="s">
        <v>56</v>
      </c>
      <c r="D48" s="161">
        <v>0</v>
      </c>
      <c r="E48" s="161">
        <v>0</v>
      </c>
      <c r="F48" s="68">
        <v>0</v>
      </c>
      <c r="G48" s="163"/>
    </row>
    <row r="49" spans="1:12" ht="18" customHeight="1" x14ac:dyDescent="0.2">
      <c r="A49" s="152"/>
      <c r="B49" s="67" t="s">
        <v>163</v>
      </c>
      <c r="C49" s="65" t="s">
        <v>57</v>
      </c>
      <c r="D49" s="161">
        <v>0</v>
      </c>
      <c r="E49" s="161">
        <v>0</v>
      </c>
      <c r="F49" s="68">
        <v>0</v>
      </c>
      <c r="G49" s="166"/>
    </row>
    <row r="50" spans="1:12" ht="18" customHeight="1" x14ac:dyDescent="0.2">
      <c r="A50" s="152"/>
      <c r="B50" s="67" t="s">
        <v>164</v>
      </c>
      <c r="C50" s="65" t="s">
        <v>58</v>
      </c>
      <c r="D50" s="161">
        <v>0</v>
      </c>
      <c r="E50" s="161">
        <v>0</v>
      </c>
      <c r="F50" s="68">
        <v>0</v>
      </c>
      <c r="G50" s="166"/>
    </row>
    <row r="51" spans="1:12" ht="18" customHeight="1" x14ac:dyDescent="0.2">
      <c r="A51" s="152"/>
      <c r="B51" s="67" t="s">
        <v>165</v>
      </c>
      <c r="C51" s="65" t="s">
        <v>35</v>
      </c>
      <c r="D51" s="161">
        <v>0</v>
      </c>
      <c r="E51" s="161">
        <v>0</v>
      </c>
      <c r="F51" s="68">
        <v>0</v>
      </c>
      <c r="G51" s="166"/>
    </row>
    <row r="52" spans="1:12" ht="18" customHeight="1" x14ac:dyDescent="0.2">
      <c r="A52" s="152"/>
      <c r="B52" s="67" t="s">
        <v>166</v>
      </c>
      <c r="C52" s="65" t="s">
        <v>76</v>
      </c>
      <c r="D52" s="161">
        <v>0</v>
      </c>
      <c r="E52" s="161">
        <v>0</v>
      </c>
      <c r="F52" s="167">
        <f>B.2_RechtUndBeratung!C29</f>
        <v>0</v>
      </c>
      <c r="G52" s="166"/>
    </row>
    <row r="53" spans="1:12" ht="18" customHeight="1" x14ac:dyDescent="0.2">
      <c r="A53" s="152"/>
      <c r="B53" s="67" t="s">
        <v>167</v>
      </c>
      <c r="C53" s="65" t="s">
        <v>41</v>
      </c>
      <c r="D53" s="161">
        <v>0</v>
      </c>
      <c r="E53" s="161">
        <v>0</v>
      </c>
      <c r="F53" s="68">
        <v>0</v>
      </c>
      <c r="G53" s="166"/>
    </row>
    <row r="54" spans="1:12" ht="18" customHeight="1" x14ac:dyDescent="0.2">
      <c r="A54" s="152"/>
      <c r="B54" s="67" t="s">
        <v>168</v>
      </c>
      <c r="C54" s="65" t="s">
        <v>59</v>
      </c>
      <c r="D54" s="161">
        <v>0</v>
      </c>
      <c r="E54" s="161">
        <v>0</v>
      </c>
      <c r="F54" s="68">
        <v>0</v>
      </c>
      <c r="G54" s="166"/>
    </row>
    <row r="55" spans="1:12" ht="18" customHeight="1" x14ac:dyDescent="0.2">
      <c r="A55" s="152"/>
      <c r="B55" s="67" t="s">
        <v>169</v>
      </c>
      <c r="C55" s="65" t="s">
        <v>60</v>
      </c>
      <c r="D55" s="161">
        <v>0</v>
      </c>
      <c r="E55" s="161">
        <v>0</v>
      </c>
      <c r="F55" s="68">
        <v>0</v>
      </c>
      <c r="G55" s="166"/>
    </row>
    <row r="56" spans="1:12" ht="18" customHeight="1" x14ac:dyDescent="0.2">
      <c r="A56" s="152"/>
      <c r="B56" s="67" t="s">
        <v>170</v>
      </c>
      <c r="C56" s="65" t="s">
        <v>80</v>
      </c>
      <c r="D56" s="161">
        <v>0</v>
      </c>
      <c r="E56" s="161">
        <v>0</v>
      </c>
      <c r="F56" s="68">
        <v>0</v>
      </c>
      <c r="G56" s="166"/>
      <c r="I56" s="39"/>
      <c r="J56" s="39"/>
      <c r="K56" s="39"/>
      <c r="L56" s="39"/>
    </row>
    <row r="57" spans="1:12" ht="18" customHeight="1" x14ac:dyDescent="0.2">
      <c r="A57" s="152"/>
      <c r="B57" s="67" t="s">
        <v>171</v>
      </c>
      <c r="C57" s="65" t="s">
        <v>111</v>
      </c>
      <c r="D57" s="162"/>
      <c r="E57" s="162"/>
      <c r="F57" s="85"/>
      <c r="G57" s="166"/>
      <c r="I57" s="39"/>
      <c r="J57" s="39"/>
      <c r="K57" s="39"/>
      <c r="L57" s="39"/>
    </row>
    <row r="58" spans="1:12" ht="18" customHeight="1" x14ac:dyDescent="0.2">
      <c r="A58" s="152"/>
      <c r="B58" s="67" t="s">
        <v>172</v>
      </c>
      <c r="C58" s="65" t="s">
        <v>110</v>
      </c>
      <c r="D58" s="161">
        <v>0</v>
      </c>
      <c r="E58" s="161">
        <v>0</v>
      </c>
      <c r="F58" s="68">
        <v>0</v>
      </c>
      <c r="G58" s="166"/>
      <c r="I58" s="39"/>
      <c r="J58" s="39"/>
      <c r="K58" s="39"/>
      <c r="L58" s="39"/>
    </row>
    <row r="59" spans="1:12" ht="18" customHeight="1" x14ac:dyDescent="0.2">
      <c r="A59" s="152"/>
      <c r="B59" s="63" t="s">
        <v>173</v>
      </c>
      <c r="C59" s="45" t="s">
        <v>174</v>
      </c>
      <c r="D59" s="158">
        <f>SUM(D60,D111,D114)</f>
        <v>0</v>
      </c>
      <c r="E59" s="85"/>
      <c r="F59" s="85"/>
      <c r="G59" s="166"/>
      <c r="I59" s="39"/>
      <c r="J59" s="39"/>
      <c r="K59" s="39"/>
      <c r="L59" s="39"/>
    </row>
    <row r="60" spans="1:12" ht="18" customHeight="1" x14ac:dyDescent="0.2">
      <c r="A60" s="152"/>
      <c r="B60" s="63" t="s">
        <v>175</v>
      </c>
      <c r="C60" s="45" t="s">
        <v>176</v>
      </c>
      <c r="D60" s="168">
        <f>SUM(D61,D75,D76,D85,D100,D110)</f>
        <v>0</v>
      </c>
      <c r="E60" s="85"/>
      <c r="F60" s="85"/>
      <c r="G60" s="166"/>
      <c r="I60" s="39"/>
      <c r="J60" s="39"/>
      <c r="K60" s="39"/>
      <c r="L60" s="39"/>
    </row>
    <row r="61" spans="1:12" ht="18" customHeight="1" x14ac:dyDescent="0.2">
      <c r="A61" s="152"/>
      <c r="B61" s="67" t="s">
        <v>177</v>
      </c>
      <c r="C61" s="71" t="s">
        <v>21</v>
      </c>
      <c r="D61" s="169">
        <f>D62+D63+D64+D65+D66+D67+D68+D69+D72</f>
        <v>0</v>
      </c>
      <c r="E61" s="85"/>
      <c r="F61" s="85"/>
      <c r="G61" s="166"/>
    </row>
    <row r="62" spans="1:12" ht="18" customHeight="1" x14ac:dyDescent="0.2">
      <c r="A62" s="152"/>
      <c r="B62" s="67" t="s">
        <v>178</v>
      </c>
      <c r="C62" s="65" t="s">
        <v>376</v>
      </c>
      <c r="D62" s="169">
        <f>B.3_Ist_AKHK_2017!D5</f>
        <v>0</v>
      </c>
      <c r="E62" s="85"/>
      <c r="F62" s="85"/>
      <c r="G62" s="166"/>
    </row>
    <row r="63" spans="1:12" ht="18" customHeight="1" x14ac:dyDescent="0.2">
      <c r="A63" s="152"/>
      <c r="B63" s="67" t="s">
        <v>179</v>
      </c>
      <c r="C63" s="65" t="s">
        <v>377</v>
      </c>
      <c r="D63" s="169">
        <f>B.3_Ist_AKHK_2017!D6</f>
        <v>0</v>
      </c>
      <c r="E63" s="85"/>
      <c r="F63" s="85"/>
      <c r="G63" s="166"/>
    </row>
    <row r="64" spans="1:12" ht="18" customHeight="1" x14ac:dyDescent="0.2">
      <c r="A64" s="152"/>
      <c r="B64" s="67" t="s">
        <v>180</v>
      </c>
      <c r="C64" s="65" t="s">
        <v>378</v>
      </c>
      <c r="D64" s="169">
        <f>B.3_Ist_AKHK_2017!D7</f>
        <v>0</v>
      </c>
      <c r="E64" s="85"/>
      <c r="F64" s="85"/>
      <c r="G64" s="166"/>
    </row>
    <row r="65" spans="1:7" ht="18" customHeight="1" x14ac:dyDescent="0.2">
      <c r="A65" s="152"/>
      <c r="B65" s="67" t="s">
        <v>181</v>
      </c>
      <c r="C65" s="65" t="s">
        <v>16</v>
      </c>
      <c r="D65" s="169">
        <f>B.3_Ist_AKHK_2017!D8</f>
        <v>0</v>
      </c>
      <c r="E65" s="85"/>
      <c r="F65" s="85"/>
      <c r="G65" s="166"/>
    </row>
    <row r="66" spans="1:7" ht="30" x14ac:dyDescent="0.2">
      <c r="A66" s="152"/>
      <c r="B66" s="67" t="s">
        <v>182</v>
      </c>
      <c r="C66" s="65" t="s">
        <v>379</v>
      </c>
      <c r="D66" s="169">
        <f>B.3_Ist_AKHK_2017!D9</f>
        <v>0</v>
      </c>
      <c r="E66" s="85"/>
      <c r="F66" s="85"/>
      <c r="G66" s="166"/>
    </row>
    <row r="67" spans="1:7" ht="18" customHeight="1" x14ac:dyDescent="0.2">
      <c r="A67" s="152"/>
      <c r="B67" s="67" t="s">
        <v>183</v>
      </c>
      <c r="C67" s="65" t="s">
        <v>17</v>
      </c>
      <c r="D67" s="169">
        <f>B.3_Ist_AKHK_2017!D10</f>
        <v>0</v>
      </c>
      <c r="E67" s="85"/>
      <c r="F67" s="85"/>
      <c r="G67" s="166"/>
    </row>
    <row r="68" spans="1:7" ht="18" customHeight="1" x14ac:dyDescent="0.2">
      <c r="A68" s="152"/>
      <c r="B68" s="67" t="s">
        <v>184</v>
      </c>
      <c r="C68" s="65" t="s">
        <v>18</v>
      </c>
      <c r="D68" s="169">
        <f>B.3_Ist_AKHK_2017!D11</f>
        <v>0</v>
      </c>
      <c r="E68" s="85"/>
      <c r="F68" s="85"/>
      <c r="G68" s="166"/>
    </row>
    <row r="69" spans="1:7" ht="18" customHeight="1" x14ac:dyDescent="0.2">
      <c r="A69" s="152"/>
      <c r="B69" s="67" t="s">
        <v>185</v>
      </c>
      <c r="C69" s="71" t="s">
        <v>22</v>
      </c>
      <c r="D69" s="169">
        <f>SUM(D70:D71)</f>
        <v>0</v>
      </c>
      <c r="E69" s="85"/>
      <c r="F69" s="85"/>
      <c r="G69" s="166"/>
    </row>
    <row r="70" spans="1:7" ht="18" customHeight="1" x14ac:dyDescent="0.2">
      <c r="A70" s="152"/>
      <c r="B70" s="67" t="s">
        <v>186</v>
      </c>
      <c r="C70" s="65" t="s">
        <v>38</v>
      </c>
      <c r="D70" s="169">
        <f>B.3_Ist_AKHK_2017!D12</f>
        <v>0</v>
      </c>
      <c r="E70" s="85"/>
      <c r="F70" s="85"/>
      <c r="G70" s="166"/>
    </row>
    <row r="71" spans="1:7" ht="18" customHeight="1" x14ac:dyDescent="0.2">
      <c r="A71" s="152"/>
      <c r="B71" s="67" t="s">
        <v>187</v>
      </c>
      <c r="C71" s="65" t="s">
        <v>39</v>
      </c>
      <c r="D71" s="169">
        <f>B.3_Ist_AKHK_2017!D13</f>
        <v>0</v>
      </c>
      <c r="E71" s="85"/>
      <c r="F71" s="85"/>
      <c r="G71" s="166"/>
    </row>
    <row r="72" spans="1:7" ht="18" customHeight="1" x14ac:dyDescent="0.2">
      <c r="A72" s="152"/>
      <c r="B72" s="67" t="s">
        <v>188</v>
      </c>
      <c r="C72" s="71" t="s">
        <v>23</v>
      </c>
      <c r="D72" s="169">
        <f>SUM(D73:D74)</f>
        <v>0</v>
      </c>
      <c r="E72" s="85"/>
      <c r="F72" s="85"/>
      <c r="G72" s="166"/>
    </row>
    <row r="73" spans="1:7" ht="18" customHeight="1" x14ac:dyDescent="0.2">
      <c r="A73" s="152"/>
      <c r="B73" s="67" t="s">
        <v>189</v>
      </c>
      <c r="C73" s="65" t="s">
        <v>19</v>
      </c>
      <c r="D73" s="169">
        <f>B.3_Ist_AKHK_2017!D14</f>
        <v>0</v>
      </c>
      <c r="E73" s="85"/>
      <c r="F73" s="85"/>
      <c r="G73" s="166"/>
    </row>
    <row r="74" spans="1:7" ht="18" customHeight="1" x14ac:dyDescent="0.2">
      <c r="A74" s="152"/>
      <c r="B74" s="67" t="s">
        <v>190</v>
      </c>
      <c r="C74" s="65" t="s">
        <v>20</v>
      </c>
      <c r="D74" s="169">
        <f>B.3_Ist_AKHK_2017!D15</f>
        <v>0</v>
      </c>
      <c r="E74" s="85"/>
      <c r="F74" s="85"/>
      <c r="G74" s="166"/>
    </row>
    <row r="75" spans="1:7" ht="18" customHeight="1" x14ac:dyDescent="0.2">
      <c r="A75" s="152"/>
      <c r="B75" s="67" t="s">
        <v>191</v>
      </c>
      <c r="C75" s="65" t="s">
        <v>85</v>
      </c>
      <c r="D75" s="169">
        <f>B.3_Ist_AKHK_2017!D16</f>
        <v>0</v>
      </c>
      <c r="E75" s="85"/>
      <c r="F75" s="85"/>
      <c r="G75" s="166"/>
    </row>
    <row r="76" spans="1:7" ht="18" customHeight="1" x14ac:dyDescent="0.2">
      <c r="A76" s="152"/>
      <c r="B76" s="67" t="s">
        <v>192</v>
      </c>
      <c r="C76" s="71" t="s">
        <v>86</v>
      </c>
      <c r="D76" s="169">
        <f>SUM(D77:D84)</f>
        <v>0</v>
      </c>
      <c r="E76" s="85"/>
      <c r="F76" s="85"/>
      <c r="G76" s="166"/>
    </row>
    <row r="77" spans="1:7" ht="18" customHeight="1" x14ac:dyDescent="0.2">
      <c r="A77" s="152"/>
      <c r="B77" s="67" t="s">
        <v>193</v>
      </c>
      <c r="C77" s="65" t="s">
        <v>320</v>
      </c>
      <c r="D77" s="169">
        <f>B.3_Ist_AKHK_2017!D17</f>
        <v>0</v>
      </c>
      <c r="E77" s="85"/>
      <c r="F77" s="85"/>
      <c r="G77" s="166"/>
    </row>
    <row r="78" spans="1:7" ht="18" customHeight="1" x14ac:dyDescent="0.2">
      <c r="A78" s="152"/>
      <c r="B78" s="67" t="s">
        <v>194</v>
      </c>
      <c r="C78" s="65" t="s">
        <v>99</v>
      </c>
      <c r="D78" s="169">
        <f>B.3_Ist_AKHK_2017!D18</f>
        <v>0</v>
      </c>
      <c r="E78" s="85"/>
      <c r="F78" s="85"/>
      <c r="G78" s="166"/>
    </row>
    <row r="79" spans="1:7" ht="18" customHeight="1" x14ac:dyDescent="0.2">
      <c r="A79" s="152"/>
      <c r="B79" s="67" t="s">
        <v>195</v>
      </c>
      <c r="C79" s="65" t="s">
        <v>14</v>
      </c>
      <c r="D79" s="169">
        <f>B.3_Ist_AKHK_2017!D19</f>
        <v>0</v>
      </c>
      <c r="E79" s="85"/>
      <c r="F79" s="85"/>
      <c r="G79" s="166"/>
    </row>
    <row r="80" spans="1:7" ht="18" customHeight="1" x14ac:dyDescent="0.2">
      <c r="A80" s="152"/>
      <c r="B80" s="67" t="s">
        <v>196</v>
      </c>
      <c r="C80" s="65" t="s">
        <v>380</v>
      </c>
      <c r="D80" s="169">
        <f>B.3_Ist_AKHK_2017!D20</f>
        <v>0</v>
      </c>
      <c r="E80" s="85"/>
      <c r="F80" s="85"/>
      <c r="G80" s="166"/>
    </row>
    <row r="81" spans="1:7" ht="18" customHeight="1" x14ac:dyDescent="0.2">
      <c r="A81" s="152"/>
      <c r="B81" s="67" t="s">
        <v>197</v>
      </c>
      <c r="C81" s="65" t="s">
        <v>381</v>
      </c>
      <c r="D81" s="169">
        <f>B.3_Ist_AKHK_2017!D21</f>
        <v>0</v>
      </c>
      <c r="E81" s="85"/>
      <c r="F81" s="85"/>
      <c r="G81" s="166"/>
    </row>
    <row r="82" spans="1:7" ht="18" customHeight="1" x14ac:dyDescent="0.2">
      <c r="A82" s="152"/>
      <c r="B82" s="67" t="s">
        <v>198</v>
      </c>
      <c r="C82" s="65" t="s">
        <v>27</v>
      </c>
      <c r="D82" s="169">
        <f>B.3_Ist_AKHK_2017!D22</f>
        <v>0</v>
      </c>
      <c r="E82" s="85"/>
      <c r="F82" s="85"/>
      <c r="G82" s="166"/>
    </row>
    <row r="83" spans="1:7" ht="18" customHeight="1" x14ac:dyDescent="0.2">
      <c r="A83" s="152"/>
      <c r="B83" s="67" t="s">
        <v>199</v>
      </c>
      <c r="C83" s="65" t="s">
        <v>28</v>
      </c>
      <c r="D83" s="169">
        <f>B.3_Ist_AKHK_2017!D23</f>
        <v>0</v>
      </c>
      <c r="E83" s="85"/>
      <c r="F83" s="85"/>
      <c r="G83" s="166"/>
    </row>
    <row r="84" spans="1:7" ht="18" customHeight="1" x14ac:dyDescent="0.2">
      <c r="A84" s="152"/>
      <c r="B84" s="67" t="s">
        <v>200</v>
      </c>
      <c r="C84" s="65" t="s">
        <v>100</v>
      </c>
      <c r="D84" s="169">
        <f>B.3_Ist_AKHK_2017!D24</f>
        <v>0</v>
      </c>
      <c r="E84" s="85"/>
      <c r="F84" s="85"/>
      <c r="G84" s="166"/>
    </row>
    <row r="85" spans="1:7" ht="18" customHeight="1" x14ac:dyDescent="0.2">
      <c r="A85" s="152"/>
      <c r="B85" s="67" t="s">
        <v>201</v>
      </c>
      <c r="C85" s="71" t="s">
        <v>24</v>
      </c>
      <c r="D85" s="169">
        <f>SUM(D86,D93:D99)</f>
        <v>0</v>
      </c>
      <c r="E85" s="85"/>
      <c r="F85" s="85"/>
      <c r="G85" s="166"/>
    </row>
    <row r="86" spans="1:7" ht="18" customHeight="1" x14ac:dyDescent="0.2">
      <c r="A86" s="152"/>
      <c r="B86" s="67" t="s">
        <v>202</v>
      </c>
      <c r="C86" s="65" t="s">
        <v>96</v>
      </c>
      <c r="D86" s="169">
        <f>SUM(D87:D92)</f>
        <v>0</v>
      </c>
      <c r="E86" s="85"/>
      <c r="F86" s="85"/>
      <c r="G86" s="166"/>
    </row>
    <row r="87" spans="1:7" ht="18" customHeight="1" x14ac:dyDescent="0.2">
      <c r="A87" s="152"/>
      <c r="B87" s="67" t="s">
        <v>203</v>
      </c>
      <c r="C87" s="65" t="s">
        <v>334</v>
      </c>
      <c r="D87" s="169">
        <f>B.3_Ist_AKHK_2017!D25</f>
        <v>0</v>
      </c>
      <c r="E87" s="85"/>
      <c r="F87" s="85"/>
      <c r="G87" s="166"/>
    </row>
    <row r="88" spans="1:7" ht="18" customHeight="1" x14ac:dyDescent="0.2">
      <c r="A88" s="152"/>
      <c r="B88" s="67" t="s">
        <v>203</v>
      </c>
      <c r="C88" s="65" t="s">
        <v>335</v>
      </c>
      <c r="D88" s="169">
        <f>B.3_Ist_AKHK_2017!D26</f>
        <v>0</v>
      </c>
      <c r="E88" s="85"/>
      <c r="F88" s="85"/>
      <c r="G88" s="166"/>
    </row>
    <row r="89" spans="1:7" ht="18" customHeight="1" x14ac:dyDescent="0.2">
      <c r="A89" s="152"/>
      <c r="B89" s="67" t="s">
        <v>204</v>
      </c>
      <c r="C89" s="65" t="s">
        <v>336</v>
      </c>
      <c r="D89" s="169">
        <f>B.3_Ist_AKHK_2017!D27</f>
        <v>0</v>
      </c>
      <c r="E89" s="85"/>
      <c r="F89" s="85"/>
      <c r="G89" s="166"/>
    </row>
    <row r="90" spans="1:7" ht="18" customHeight="1" x14ac:dyDescent="0.2">
      <c r="A90" s="152"/>
      <c r="B90" s="67" t="s">
        <v>204</v>
      </c>
      <c r="C90" s="65" t="s">
        <v>337</v>
      </c>
      <c r="D90" s="169">
        <f>B.3_Ist_AKHK_2017!D28</f>
        <v>0</v>
      </c>
      <c r="E90" s="85"/>
      <c r="F90" s="85"/>
      <c r="G90" s="166"/>
    </row>
    <row r="91" spans="1:7" ht="18" customHeight="1" x14ac:dyDescent="0.2">
      <c r="A91" s="152"/>
      <c r="B91" s="67" t="s">
        <v>205</v>
      </c>
      <c r="C91" s="65" t="s">
        <v>338</v>
      </c>
      <c r="D91" s="169">
        <f>B.3_Ist_AKHK_2017!D29</f>
        <v>0</v>
      </c>
      <c r="E91" s="85"/>
      <c r="F91" s="85"/>
      <c r="G91" s="166"/>
    </row>
    <row r="92" spans="1:7" ht="18" customHeight="1" x14ac:dyDescent="0.2">
      <c r="A92" s="152"/>
      <c r="B92" s="67" t="s">
        <v>205</v>
      </c>
      <c r="C92" s="65" t="s">
        <v>339</v>
      </c>
      <c r="D92" s="169">
        <f>B.3_Ist_AKHK_2017!D30</f>
        <v>0</v>
      </c>
      <c r="E92" s="85"/>
      <c r="F92" s="85"/>
      <c r="G92" s="166"/>
    </row>
    <row r="93" spans="1:7" ht="18" customHeight="1" x14ac:dyDescent="0.2">
      <c r="A93" s="152"/>
      <c r="B93" s="67" t="s">
        <v>206</v>
      </c>
      <c r="C93" s="65" t="s">
        <v>5</v>
      </c>
      <c r="D93" s="169">
        <f>B.3_Ist_AKHK_2017!D31</f>
        <v>0</v>
      </c>
      <c r="E93" s="85"/>
      <c r="F93" s="85"/>
      <c r="G93" s="166"/>
    </row>
    <row r="94" spans="1:7" ht="18" customHeight="1" x14ac:dyDescent="0.2">
      <c r="A94" s="152"/>
      <c r="B94" s="67" t="s">
        <v>207</v>
      </c>
      <c r="C94" s="65" t="s">
        <v>382</v>
      </c>
      <c r="D94" s="169">
        <f>B.3_Ist_AKHK_2017!D32</f>
        <v>0</v>
      </c>
      <c r="E94" s="85"/>
      <c r="F94" s="85"/>
      <c r="G94" s="166"/>
    </row>
    <row r="95" spans="1:7" ht="18" customHeight="1" x14ac:dyDescent="0.2">
      <c r="A95" s="152"/>
      <c r="B95" s="67" t="s">
        <v>208</v>
      </c>
      <c r="C95" s="65" t="s">
        <v>383</v>
      </c>
      <c r="D95" s="169">
        <f>B.3_Ist_AKHK_2017!D33</f>
        <v>0</v>
      </c>
      <c r="E95" s="85"/>
      <c r="F95" s="85"/>
      <c r="G95" s="166"/>
    </row>
    <row r="96" spans="1:7" ht="18" customHeight="1" x14ac:dyDescent="0.2">
      <c r="A96" s="152"/>
      <c r="B96" s="67" t="s">
        <v>209</v>
      </c>
      <c r="C96" s="65" t="s">
        <v>0</v>
      </c>
      <c r="D96" s="169">
        <f>B.3_Ist_AKHK_2017!D34</f>
        <v>0</v>
      </c>
      <c r="E96" s="85"/>
      <c r="F96" s="85"/>
      <c r="G96" s="166"/>
    </row>
    <row r="97" spans="1:7" ht="18" customHeight="1" x14ac:dyDescent="0.2">
      <c r="A97" s="152"/>
      <c r="B97" s="67" t="s">
        <v>210</v>
      </c>
      <c r="C97" s="65" t="s">
        <v>392</v>
      </c>
      <c r="D97" s="169">
        <f>B.3_Ist_AKHK_2017!D35</f>
        <v>0</v>
      </c>
      <c r="E97" s="85"/>
      <c r="F97" s="85"/>
      <c r="G97" s="166"/>
    </row>
    <row r="98" spans="1:7" ht="18" customHeight="1" x14ac:dyDescent="0.2">
      <c r="A98" s="152"/>
      <c r="B98" s="67" t="s">
        <v>211</v>
      </c>
      <c r="C98" s="65" t="s">
        <v>6</v>
      </c>
      <c r="D98" s="169">
        <f>B.3_Ist_AKHK_2017!D36</f>
        <v>0</v>
      </c>
      <c r="E98" s="85"/>
      <c r="F98" s="85"/>
      <c r="G98" s="166"/>
    </row>
    <row r="99" spans="1:7" s="76" customFormat="1" ht="18" customHeight="1" x14ac:dyDescent="0.25">
      <c r="A99" s="157"/>
      <c r="B99" s="67" t="s">
        <v>212</v>
      </c>
      <c r="C99" s="65" t="s">
        <v>29</v>
      </c>
      <c r="D99" s="169">
        <f>B.3_Ist_AKHK_2017!D37</f>
        <v>0</v>
      </c>
      <c r="E99" s="85"/>
      <c r="F99" s="85"/>
      <c r="G99" s="163"/>
    </row>
    <row r="100" spans="1:7" ht="18" customHeight="1" x14ac:dyDescent="0.2">
      <c r="A100" s="152"/>
      <c r="B100" s="67" t="s">
        <v>213</v>
      </c>
      <c r="C100" s="71" t="s">
        <v>25</v>
      </c>
      <c r="D100" s="169">
        <f>SUM(D101:D109)</f>
        <v>0</v>
      </c>
      <c r="E100" s="85"/>
      <c r="F100" s="85"/>
      <c r="G100" s="166"/>
    </row>
    <row r="101" spans="1:7" ht="18" customHeight="1" x14ac:dyDescent="0.2">
      <c r="A101" s="152"/>
      <c r="B101" s="67" t="s">
        <v>214</v>
      </c>
      <c r="C101" s="72" t="s">
        <v>2</v>
      </c>
      <c r="D101" s="169">
        <f>B.3_Ist_AKHK_2017!D38</f>
        <v>0</v>
      </c>
      <c r="E101" s="85"/>
      <c r="F101" s="85"/>
      <c r="G101" s="166"/>
    </row>
    <row r="102" spans="1:7" s="80" customFormat="1" ht="18" customHeight="1" x14ac:dyDescent="0.25">
      <c r="A102" s="170"/>
      <c r="B102" s="67" t="s">
        <v>215</v>
      </c>
      <c r="C102" s="72" t="s">
        <v>7</v>
      </c>
      <c r="D102" s="169">
        <f>B.3_Ist_AKHK_2017!D39</f>
        <v>0</v>
      </c>
      <c r="E102" s="85"/>
      <c r="F102" s="85"/>
      <c r="G102" s="174"/>
    </row>
    <row r="103" spans="1:7" s="81" customFormat="1" ht="18" customHeight="1" x14ac:dyDescent="0.2">
      <c r="A103" s="171"/>
      <c r="B103" s="67" t="s">
        <v>216</v>
      </c>
      <c r="C103" s="72" t="s">
        <v>15</v>
      </c>
      <c r="D103" s="169">
        <f>B.3_Ist_AKHK_2017!D40</f>
        <v>0</v>
      </c>
      <c r="E103" s="85"/>
      <c r="F103" s="85"/>
      <c r="G103" s="149"/>
    </row>
    <row r="104" spans="1:7" s="81" customFormat="1" ht="18" customHeight="1" x14ac:dyDescent="0.2">
      <c r="A104" s="171"/>
      <c r="B104" s="67" t="s">
        <v>217</v>
      </c>
      <c r="C104" s="72" t="s">
        <v>384</v>
      </c>
      <c r="D104" s="169">
        <f>B.3_Ist_AKHK_2017!D41</f>
        <v>0</v>
      </c>
      <c r="E104" s="85"/>
      <c r="F104" s="85"/>
      <c r="G104" s="149"/>
    </row>
    <row r="105" spans="1:7" s="81" customFormat="1" ht="18" customHeight="1" x14ac:dyDescent="0.2">
      <c r="A105" s="171"/>
      <c r="B105" s="67" t="s">
        <v>218</v>
      </c>
      <c r="C105" s="72" t="s">
        <v>30</v>
      </c>
      <c r="D105" s="169">
        <f>B.3_Ist_AKHK_2017!D42</f>
        <v>0</v>
      </c>
      <c r="E105" s="85"/>
      <c r="F105" s="85"/>
      <c r="G105" s="149"/>
    </row>
    <row r="106" spans="1:7" s="77" customFormat="1" ht="18" customHeight="1" x14ac:dyDescent="0.25">
      <c r="A106" s="163"/>
      <c r="B106" s="67" t="s">
        <v>219</v>
      </c>
      <c r="C106" s="72" t="s">
        <v>40</v>
      </c>
      <c r="D106" s="169">
        <f>B.3_Ist_AKHK_2017!D43</f>
        <v>0</v>
      </c>
      <c r="E106" s="85"/>
      <c r="F106" s="85"/>
      <c r="G106" s="163"/>
    </row>
    <row r="107" spans="1:7" s="78" customFormat="1" ht="18" customHeight="1" x14ac:dyDescent="0.2">
      <c r="A107" s="160"/>
      <c r="B107" s="67" t="s">
        <v>220</v>
      </c>
      <c r="C107" s="72" t="s">
        <v>3</v>
      </c>
      <c r="D107" s="169">
        <f>B.3_Ist_AKHK_2017!D44</f>
        <v>0</v>
      </c>
      <c r="E107" s="85"/>
      <c r="F107" s="85"/>
      <c r="G107" s="164"/>
    </row>
    <row r="108" spans="1:7" ht="18" customHeight="1" x14ac:dyDescent="0.2">
      <c r="A108" s="152"/>
      <c r="B108" s="67" t="s">
        <v>221</v>
      </c>
      <c r="C108" s="72" t="s">
        <v>393</v>
      </c>
      <c r="D108" s="169">
        <f>B.3_Ist_AKHK_2017!D45</f>
        <v>0</v>
      </c>
      <c r="E108" s="85"/>
      <c r="F108" s="85"/>
      <c r="G108" s="166"/>
    </row>
    <row r="109" spans="1:7" s="78" customFormat="1" ht="18" customHeight="1" x14ac:dyDescent="0.2">
      <c r="A109" s="160"/>
      <c r="B109" s="67" t="s">
        <v>222</v>
      </c>
      <c r="C109" s="72" t="s">
        <v>31</v>
      </c>
      <c r="D109" s="169">
        <f>B.3_Ist_AKHK_2017!D46</f>
        <v>0</v>
      </c>
      <c r="E109" s="85"/>
      <c r="F109" s="85"/>
      <c r="G109" s="164"/>
    </row>
    <row r="110" spans="1:7" s="78" customFormat="1" ht="18" customHeight="1" x14ac:dyDescent="0.2">
      <c r="A110" s="160"/>
      <c r="B110" s="67" t="s">
        <v>223</v>
      </c>
      <c r="C110" s="73" t="s">
        <v>95</v>
      </c>
      <c r="D110" s="169">
        <f>B.3_Ist_AKHK_2017!D47</f>
        <v>0</v>
      </c>
      <c r="E110" s="85"/>
      <c r="F110" s="85"/>
      <c r="G110" s="164"/>
    </row>
    <row r="111" spans="1:7" ht="18" customHeight="1" x14ac:dyDescent="0.2">
      <c r="A111" s="152"/>
      <c r="B111" s="63" t="s">
        <v>224</v>
      </c>
      <c r="C111" s="45" t="s">
        <v>225</v>
      </c>
      <c r="D111" s="158">
        <f>SUM(D112:D113)</f>
        <v>0</v>
      </c>
      <c r="E111" s="85"/>
      <c r="F111" s="85"/>
      <c r="G111" s="166"/>
    </row>
    <row r="112" spans="1:7" s="78" customFormat="1" ht="30" x14ac:dyDescent="0.2">
      <c r="A112" s="160"/>
      <c r="B112" s="67" t="s">
        <v>226</v>
      </c>
      <c r="C112" s="65" t="s">
        <v>358</v>
      </c>
      <c r="D112" s="161">
        <v>0</v>
      </c>
      <c r="E112" s="85"/>
      <c r="F112" s="85"/>
      <c r="G112" s="164"/>
    </row>
    <row r="113" spans="1:7" s="78" customFormat="1" ht="18" customHeight="1" x14ac:dyDescent="0.2">
      <c r="A113" s="160"/>
      <c r="B113" s="67" t="s">
        <v>227</v>
      </c>
      <c r="C113" s="65" t="s">
        <v>61</v>
      </c>
      <c r="D113" s="161">
        <v>0</v>
      </c>
      <c r="E113" s="85"/>
      <c r="F113" s="85"/>
      <c r="G113" s="164"/>
    </row>
    <row r="114" spans="1:7" s="78" customFormat="1" ht="18" customHeight="1" x14ac:dyDescent="0.2">
      <c r="A114" s="160"/>
      <c r="B114" s="63" t="s">
        <v>228</v>
      </c>
      <c r="C114" s="45" t="s">
        <v>229</v>
      </c>
      <c r="D114" s="165">
        <f>SUM(D115:D116)</f>
        <v>0</v>
      </c>
      <c r="E114" s="85"/>
      <c r="F114" s="85"/>
      <c r="G114" s="164"/>
    </row>
    <row r="115" spans="1:7" s="78" customFormat="1" ht="18" customHeight="1" x14ac:dyDescent="0.2">
      <c r="A115" s="160"/>
      <c r="B115" s="67" t="s">
        <v>230</v>
      </c>
      <c r="C115" s="65" t="s">
        <v>394</v>
      </c>
      <c r="D115" s="161">
        <v>0</v>
      </c>
      <c r="E115" s="85"/>
      <c r="F115" s="85"/>
      <c r="G115" s="164"/>
    </row>
    <row r="116" spans="1:7" s="78" customFormat="1" ht="18" customHeight="1" x14ac:dyDescent="0.2">
      <c r="A116" s="160"/>
      <c r="B116" s="67" t="s">
        <v>231</v>
      </c>
      <c r="C116" s="65" t="s">
        <v>232</v>
      </c>
      <c r="D116" s="161">
        <v>0</v>
      </c>
      <c r="E116" s="85"/>
      <c r="F116" s="85"/>
      <c r="G116" s="164"/>
    </row>
    <row r="117" spans="1:7" s="78" customFormat="1" ht="18" customHeight="1" x14ac:dyDescent="0.2">
      <c r="A117" s="160"/>
      <c r="B117" s="63" t="s">
        <v>233</v>
      </c>
      <c r="C117" s="45" t="s">
        <v>103</v>
      </c>
      <c r="D117" s="172">
        <f>B.3_Ist_AKHK_2017!G48*0.4*A.1_Allgemeine_Informationen!C20</f>
        <v>0</v>
      </c>
      <c r="E117" s="85"/>
      <c r="F117" s="85"/>
      <c r="G117" s="164"/>
    </row>
    <row r="118" spans="1:7" s="78" customFormat="1" ht="18" customHeight="1" x14ac:dyDescent="0.2">
      <c r="A118" s="160"/>
      <c r="B118" s="63" t="s">
        <v>234</v>
      </c>
      <c r="C118" s="45" t="s">
        <v>62</v>
      </c>
      <c r="D118" s="172">
        <f>B.4_Ist_kalk_GewSt_2017!B8</f>
        <v>0</v>
      </c>
      <c r="E118" s="85"/>
      <c r="F118" s="85"/>
      <c r="G118" s="164"/>
    </row>
    <row r="119" spans="1:7" ht="18" customHeight="1" x14ac:dyDescent="0.2">
      <c r="A119" s="152"/>
      <c r="B119" s="63" t="s">
        <v>10</v>
      </c>
      <c r="C119" s="45" t="s">
        <v>235</v>
      </c>
      <c r="D119" s="172">
        <f>D5+D59+D117+D118</f>
        <v>0</v>
      </c>
      <c r="E119" s="85"/>
      <c r="F119" s="85"/>
      <c r="G119" s="166"/>
    </row>
    <row r="120" spans="1:7" ht="18" customHeight="1" x14ac:dyDescent="0.2">
      <c r="A120" s="152"/>
      <c r="B120" s="63" t="s">
        <v>236</v>
      </c>
      <c r="C120" s="45" t="s">
        <v>68</v>
      </c>
      <c r="D120" s="158">
        <f>SUM(D121:D123)+D125+D126+D127+D129+D141</f>
        <v>0</v>
      </c>
      <c r="E120" s="158">
        <f>SUM(E121:E123)+E125+E126+E127+E129+E141</f>
        <v>0</v>
      </c>
      <c r="F120" s="62">
        <f>SUM(F121:F123)+F125+F126+F127+F129+F141</f>
        <v>0</v>
      </c>
      <c r="G120" s="166"/>
    </row>
    <row r="121" spans="1:7" s="78" customFormat="1" ht="18" customHeight="1" x14ac:dyDescent="0.2">
      <c r="A121" s="160"/>
      <c r="B121" s="63" t="s">
        <v>237</v>
      </c>
      <c r="C121" s="45" t="s">
        <v>238</v>
      </c>
      <c r="D121" s="162"/>
      <c r="E121" s="162"/>
      <c r="F121" s="85"/>
      <c r="G121" s="164"/>
    </row>
    <row r="122" spans="1:7" s="78" customFormat="1" ht="18" customHeight="1" x14ac:dyDescent="0.2">
      <c r="A122" s="160"/>
      <c r="B122" s="63" t="s">
        <v>239</v>
      </c>
      <c r="C122" s="45" t="s">
        <v>240</v>
      </c>
      <c r="D122" s="161">
        <v>0</v>
      </c>
      <c r="E122" s="161">
        <v>0</v>
      </c>
      <c r="F122" s="161">
        <v>0</v>
      </c>
      <c r="G122" s="164"/>
    </row>
    <row r="123" spans="1:7" ht="18" customHeight="1" x14ac:dyDescent="0.2">
      <c r="A123" s="152"/>
      <c r="B123" s="63" t="s">
        <v>241</v>
      </c>
      <c r="C123" s="45" t="s">
        <v>63</v>
      </c>
      <c r="D123" s="161">
        <v>0</v>
      </c>
      <c r="E123" s="161">
        <v>0</v>
      </c>
      <c r="F123" s="161">
        <v>0</v>
      </c>
      <c r="G123" s="166"/>
    </row>
    <row r="124" spans="1:7" s="78" customFormat="1" ht="18" customHeight="1" x14ac:dyDescent="0.2">
      <c r="A124" s="160"/>
      <c r="B124" s="67" t="s">
        <v>242</v>
      </c>
      <c r="C124" s="65" t="s">
        <v>69</v>
      </c>
      <c r="D124" s="161">
        <v>0</v>
      </c>
      <c r="E124" s="161">
        <v>0</v>
      </c>
      <c r="F124" s="161">
        <v>0</v>
      </c>
      <c r="G124" s="164"/>
    </row>
    <row r="125" spans="1:7" ht="18" customHeight="1" x14ac:dyDescent="0.2">
      <c r="A125" s="152"/>
      <c r="B125" s="63" t="s">
        <v>243</v>
      </c>
      <c r="C125" s="45" t="s">
        <v>244</v>
      </c>
      <c r="D125" s="161">
        <v>0</v>
      </c>
      <c r="E125" s="161">
        <v>0</v>
      </c>
      <c r="F125" s="161">
        <v>0</v>
      </c>
      <c r="G125" s="166"/>
    </row>
    <row r="126" spans="1:7" ht="18" customHeight="1" x14ac:dyDescent="0.2">
      <c r="A126" s="152"/>
      <c r="B126" s="63" t="s">
        <v>245</v>
      </c>
      <c r="C126" s="45" t="s">
        <v>246</v>
      </c>
      <c r="D126" s="161">
        <v>0</v>
      </c>
      <c r="E126" s="161">
        <v>0</v>
      </c>
      <c r="F126" s="161">
        <v>0</v>
      </c>
      <c r="G126" s="166"/>
    </row>
    <row r="127" spans="1:7" s="77" customFormat="1" ht="15.75" x14ac:dyDescent="0.25">
      <c r="A127" s="163"/>
      <c r="B127" s="63" t="s">
        <v>247</v>
      </c>
      <c r="C127" s="45" t="s">
        <v>64</v>
      </c>
      <c r="D127" s="161">
        <v>0</v>
      </c>
      <c r="E127" s="161">
        <v>0</v>
      </c>
      <c r="F127" s="161">
        <v>0</v>
      </c>
      <c r="G127" s="163"/>
    </row>
    <row r="128" spans="1:7" s="79" customFormat="1" ht="18" customHeight="1" x14ac:dyDescent="0.2">
      <c r="A128" s="164"/>
      <c r="B128" s="67" t="s">
        <v>248</v>
      </c>
      <c r="C128" s="65" t="s">
        <v>65</v>
      </c>
      <c r="D128" s="161">
        <v>0</v>
      </c>
      <c r="E128" s="161">
        <v>0</v>
      </c>
      <c r="F128" s="161">
        <v>0</v>
      </c>
      <c r="G128" s="164"/>
    </row>
    <row r="129" spans="1:7" s="79" customFormat="1" ht="18" customHeight="1" x14ac:dyDescent="0.2">
      <c r="A129" s="164"/>
      <c r="B129" s="63" t="s">
        <v>249</v>
      </c>
      <c r="C129" s="45" t="s">
        <v>67</v>
      </c>
      <c r="D129" s="158">
        <f>D130+D133</f>
        <v>0</v>
      </c>
      <c r="E129" s="158">
        <f>E130+E133</f>
        <v>0</v>
      </c>
      <c r="F129" s="62">
        <f>F130+F133</f>
        <v>0</v>
      </c>
      <c r="G129" s="164"/>
    </row>
    <row r="130" spans="1:7" s="79" customFormat="1" ht="18" customHeight="1" x14ac:dyDescent="0.2">
      <c r="A130" s="164"/>
      <c r="B130" s="67" t="s">
        <v>250</v>
      </c>
      <c r="C130" s="65" t="s">
        <v>89</v>
      </c>
      <c r="D130" s="159">
        <f>D131+D132</f>
        <v>0</v>
      </c>
      <c r="E130" s="159">
        <f>E131+E132</f>
        <v>0</v>
      </c>
      <c r="F130" s="66">
        <f>F131+F132</f>
        <v>0</v>
      </c>
      <c r="G130" s="164"/>
    </row>
    <row r="131" spans="1:7" s="79" customFormat="1" ht="18" customHeight="1" x14ac:dyDescent="0.2">
      <c r="A131" s="164"/>
      <c r="B131" s="67" t="s">
        <v>251</v>
      </c>
      <c r="C131" s="65" t="s">
        <v>90</v>
      </c>
      <c r="D131" s="161">
        <v>0</v>
      </c>
      <c r="E131" s="161">
        <v>0</v>
      </c>
      <c r="F131" s="68">
        <v>0</v>
      </c>
      <c r="G131" s="164"/>
    </row>
    <row r="132" spans="1:7" s="79" customFormat="1" ht="18" customHeight="1" x14ac:dyDescent="0.2">
      <c r="A132" s="164"/>
      <c r="B132" s="67" t="s">
        <v>252</v>
      </c>
      <c r="C132" s="65" t="s">
        <v>91</v>
      </c>
      <c r="D132" s="161">
        <v>0</v>
      </c>
      <c r="E132" s="161">
        <v>0</v>
      </c>
      <c r="F132" s="68">
        <v>0</v>
      </c>
      <c r="G132" s="164"/>
    </row>
    <row r="133" spans="1:7" s="79" customFormat="1" ht="30" x14ac:dyDescent="0.2">
      <c r="A133" s="164"/>
      <c r="B133" s="67" t="s">
        <v>253</v>
      </c>
      <c r="C133" s="52" t="s">
        <v>356</v>
      </c>
      <c r="D133" s="158">
        <f>SUM(D134:D140)</f>
        <v>0</v>
      </c>
      <c r="E133" s="158">
        <f>SUM(E134:E140)</f>
        <v>0</v>
      </c>
      <c r="F133" s="62">
        <f>SUM(F134:F140)</f>
        <v>0</v>
      </c>
      <c r="G133" s="164"/>
    </row>
    <row r="134" spans="1:7" s="79" customFormat="1" ht="18" customHeight="1" x14ac:dyDescent="0.2">
      <c r="A134" s="164"/>
      <c r="B134" s="67" t="s">
        <v>254</v>
      </c>
      <c r="C134" s="65" t="s">
        <v>87</v>
      </c>
      <c r="D134" s="161">
        <v>0</v>
      </c>
      <c r="E134" s="161">
        <v>0</v>
      </c>
      <c r="F134" s="68">
        <v>0</v>
      </c>
      <c r="G134" s="164"/>
    </row>
    <row r="135" spans="1:7" s="79" customFormat="1" ht="18" customHeight="1" x14ac:dyDescent="0.2">
      <c r="A135" s="164"/>
      <c r="B135" s="67" t="s">
        <v>255</v>
      </c>
      <c r="C135" s="65" t="s">
        <v>93</v>
      </c>
      <c r="D135" s="161">
        <v>0</v>
      </c>
      <c r="E135" s="161">
        <v>0</v>
      </c>
      <c r="F135" s="68">
        <v>0</v>
      </c>
      <c r="G135" s="164"/>
    </row>
    <row r="136" spans="1:7" s="79" customFormat="1" ht="18" customHeight="1" x14ac:dyDescent="0.2">
      <c r="A136" s="164"/>
      <c r="B136" s="67" t="s">
        <v>256</v>
      </c>
      <c r="C136" s="65" t="s">
        <v>92</v>
      </c>
      <c r="D136" s="161">
        <v>0</v>
      </c>
      <c r="E136" s="161">
        <v>0</v>
      </c>
      <c r="F136" s="68">
        <v>0</v>
      </c>
      <c r="G136" s="164"/>
    </row>
    <row r="137" spans="1:7" s="79" customFormat="1" ht="18" customHeight="1" x14ac:dyDescent="0.2">
      <c r="A137" s="164"/>
      <c r="B137" s="67" t="s">
        <v>257</v>
      </c>
      <c r="C137" s="52" t="s">
        <v>88</v>
      </c>
      <c r="D137" s="161">
        <v>0</v>
      </c>
      <c r="E137" s="161">
        <v>0</v>
      </c>
      <c r="F137" s="68">
        <v>0</v>
      </c>
      <c r="G137" s="164"/>
    </row>
    <row r="138" spans="1:7" s="39" customFormat="1" ht="18" customHeight="1" x14ac:dyDescent="0.2">
      <c r="A138" s="166"/>
      <c r="B138" s="67" t="s">
        <v>258</v>
      </c>
      <c r="C138" s="65" t="s">
        <v>259</v>
      </c>
      <c r="D138" s="161">
        <v>0</v>
      </c>
      <c r="E138" s="161">
        <v>0</v>
      </c>
      <c r="F138" s="68">
        <v>0</v>
      </c>
      <c r="G138" s="166"/>
    </row>
    <row r="139" spans="1:7" s="39" customFormat="1" ht="18" customHeight="1" x14ac:dyDescent="0.2">
      <c r="A139" s="166"/>
      <c r="B139" s="67" t="s">
        <v>260</v>
      </c>
      <c r="C139" s="65" t="s">
        <v>261</v>
      </c>
      <c r="D139" s="161">
        <v>0</v>
      </c>
      <c r="E139" s="161">
        <v>0</v>
      </c>
      <c r="F139" s="68">
        <v>0</v>
      </c>
      <c r="G139" s="166"/>
    </row>
    <row r="140" spans="1:7" ht="18" customHeight="1" x14ac:dyDescent="0.2">
      <c r="A140" s="152"/>
      <c r="B140" s="67" t="s">
        <v>262</v>
      </c>
      <c r="C140" s="65" t="s">
        <v>78</v>
      </c>
      <c r="D140" s="161">
        <v>0</v>
      </c>
      <c r="E140" s="161">
        <v>0</v>
      </c>
      <c r="F140" s="68">
        <v>0</v>
      </c>
      <c r="G140" s="166"/>
    </row>
    <row r="141" spans="1:7" ht="18" customHeight="1" x14ac:dyDescent="0.2">
      <c r="A141" s="152"/>
      <c r="B141" s="63" t="s">
        <v>263</v>
      </c>
      <c r="C141" s="45" t="s">
        <v>66</v>
      </c>
      <c r="D141" s="158">
        <f>SUM(D142+D148+D149+D150+D151+D152+D154)</f>
        <v>0</v>
      </c>
      <c r="E141" s="158">
        <f>SUM(E142+E148+E149+E150+E151+E152+E154)</f>
        <v>0</v>
      </c>
      <c r="F141" s="62">
        <f>SUM(F142+F148+F149+F150+F151+F152+F154)</f>
        <v>0</v>
      </c>
      <c r="G141" s="166"/>
    </row>
    <row r="142" spans="1:7" ht="18" customHeight="1" x14ac:dyDescent="0.2">
      <c r="A142" s="152"/>
      <c r="B142" s="67" t="s">
        <v>264</v>
      </c>
      <c r="C142" s="52" t="s">
        <v>265</v>
      </c>
      <c r="D142" s="159">
        <f>SUM(D143:D147)</f>
        <v>0</v>
      </c>
      <c r="E142" s="159">
        <f>SUM(E143:E147)</f>
        <v>0</v>
      </c>
      <c r="F142" s="66">
        <f>SUM(F143:F147)</f>
        <v>0</v>
      </c>
      <c r="G142" s="166"/>
    </row>
    <row r="143" spans="1:7" ht="18" customHeight="1" x14ac:dyDescent="0.2">
      <c r="A143" s="152"/>
      <c r="B143" s="67" t="s">
        <v>266</v>
      </c>
      <c r="C143" s="65" t="s">
        <v>12</v>
      </c>
      <c r="D143" s="161">
        <v>0</v>
      </c>
      <c r="E143" s="161">
        <v>0</v>
      </c>
      <c r="F143" s="68">
        <v>0</v>
      </c>
      <c r="G143" s="166"/>
    </row>
    <row r="144" spans="1:7" ht="18" customHeight="1" x14ac:dyDescent="0.2">
      <c r="A144" s="152"/>
      <c r="B144" s="67" t="s">
        <v>267</v>
      </c>
      <c r="C144" s="65" t="s">
        <v>97</v>
      </c>
      <c r="D144" s="162"/>
      <c r="E144" s="162"/>
      <c r="F144" s="85"/>
      <c r="G144" s="166"/>
    </row>
    <row r="145" spans="1:7" ht="18" customHeight="1" x14ac:dyDescent="0.2">
      <c r="A145" s="152"/>
      <c r="B145" s="67" t="s">
        <v>268</v>
      </c>
      <c r="C145" s="52" t="s">
        <v>48</v>
      </c>
      <c r="D145" s="162"/>
      <c r="E145" s="162"/>
      <c r="F145" s="85"/>
      <c r="G145" s="166"/>
    </row>
    <row r="146" spans="1:7" ht="18" customHeight="1" x14ac:dyDescent="0.2">
      <c r="A146" s="152"/>
      <c r="B146" s="67" t="s">
        <v>269</v>
      </c>
      <c r="C146" s="52" t="s">
        <v>13</v>
      </c>
      <c r="D146" s="162"/>
      <c r="E146" s="162"/>
      <c r="F146" s="85"/>
      <c r="G146" s="166"/>
    </row>
    <row r="147" spans="1:7" ht="18" customHeight="1" x14ac:dyDescent="0.2">
      <c r="A147" s="152"/>
      <c r="B147" s="67" t="s">
        <v>270</v>
      </c>
      <c r="C147" s="65" t="s">
        <v>49</v>
      </c>
      <c r="D147" s="161">
        <v>0</v>
      </c>
      <c r="E147" s="161">
        <v>0</v>
      </c>
      <c r="F147" s="68">
        <v>0</v>
      </c>
      <c r="G147" s="166"/>
    </row>
    <row r="148" spans="1:7" ht="18" customHeight="1" x14ac:dyDescent="0.2">
      <c r="A148" s="152"/>
      <c r="B148" s="67" t="s">
        <v>271</v>
      </c>
      <c r="C148" s="65" t="s">
        <v>272</v>
      </c>
      <c r="D148" s="162"/>
      <c r="E148" s="162"/>
      <c r="F148" s="85"/>
      <c r="G148" s="166"/>
    </row>
    <row r="149" spans="1:7" ht="18" customHeight="1" x14ac:dyDescent="0.2">
      <c r="A149" s="152"/>
      <c r="B149" s="67" t="s">
        <v>44</v>
      </c>
      <c r="C149" s="65" t="s">
        <v>273</v>
      </c>
      <c r="D149" s="162"/>
      <c r="E149" s="162"/>
      <c r="F149" s="85"/>
      <c r="G149" s="166"/>
    </row>
    <row r="150" spans="1:7" ht="18" customHeight="1" x14ac:dyDescent="0.2">
      <c r="A150" s="152"/>
      <c r="B150" s="67" t="s">
        <v>45</v>
      </c>
      <c r="C150" s="65" t="s">
        <v>8</v>
      </c>
      <c r="D150" s="161">
        <v>0</v>
      </c>
      <c r="E150" s="161">
        <v>0</v>
      </c>
      <c r="F150" s="68">
        <v>0</v>
      </c>
      <c r="G150" s="166"/>
    </row>
    <row r="151" spans="1:7" ht="18" customHeight="1" x14ac:dyDescent="0.2">
      <c r="A151" s="152"/>
      <c r="B151" s="67" t="s">
        <v>46</v>
      </c>
      <c r="C151" s="65" t="s">
        <v>274</v>
      </c>
      <c r="D151" s="162"/>
      <c r="E151" s="162"/>
      <c r="F151" s="85"/>
      <c r="G151" s="166"/>
    </row>
    <row r="152" spans="1:7" ht="18" customHeight="1" x14ac:dyDescent="0.2">
      <c r="A152" s="152"/>
      <c r="B152" s="67" t="s">
        <v>47</v>
      </c>
      <c r="C152" s="65" t="s">
        <v>275</v>
      </c>
      <c r="D152" s="161">
        <v>0</v>
      </c>
      <c r="E152" s="161">
        <v>0</v>
      </c>
      <c r="F152" s="68">
        <v>0</v>
      </c>
      <c r="G152" s="166"/>
    </row>
    <row r="153" spans="1:7" ht="18" customHeight="1" x14ac:dyDescent="0.2">
      <c r="A153" s="152"/>
      <c r="B153" s="67" t="s">
        <v>276</v>
      </c>
      <c r="C153" s="74" t="s">
        <v>277</v>
      </c>
      <c r="D153" s="161">
        <v>0</v>
      </c>
      <c r="E153" s="161">
        <v>0</v>
      </c>
      <c r="F153" s="68">
        <v>0</v>
      </c>
      <c r="G153" s="166"/>
    </row>
    <row r="154" spans="1:7" ht="18" customHeight="1" x14ac:dyDescent="0.2">
      <c r="A154" s="152"/>
      <c r="B154" s="67" t="s">
        <v>278</v>
      </c>
      <c r="C154" s="65" t="s">
        <v>279</v>
      </c>
      <c r="D154" s="161">
        <v>0</v>
      </c>
      <c r="E154" s="161">
        <v>0</v>
      </c>
      <c r="F154" s="68">
        <v>0</v>
      </c>
      <c r="G154" s="166"/>
    </row>
    <row r="155" spans="1:7" ht="18" customHeight="1" x14ac:dyDescent="0.2">
      <c r="A155" s="152"/>
      <c r="B155" s="63" t="s">
        <v>11</v>
      </c>
      <c r="C155" s="57" t="s">
        <v>280</v>
      </c>
      <c r="D155" s="173">
        <f>D119-D120</f>
        <v>0</v>
      </c>
      <c r="E155" s="173">
        <f>E119-E120</f>
        <v>0</v>
      </c>
      <c r="F155" s="75">
        <f>F119-F120</f>
        <v>0</v>
      </c>
      <c r="G155" s="166"/>
    </row>
  </sheetData>
  <customSheetViews>
    <customSheetView guid="{8C9D86F0-E2DD-4158-B04E-EE6EF937241B}" showPageBreaks="1" printArea="1" view="pageBreakPreview" topLeftCell="C112">
      <selection activeCell="C145" sqref="C145"/>
      <rowBreaks count="2" manualBreakCount="2">
        <brk id="57" max="4" man="1"/>
        <brk id="118" max="4" man="1"/>
      </rowBreaks>
      <pageMargins left="0.27559055118110237" right="0.55118110236220474" top="0.47244094488188981" bottom="0.6692913385826772" header="0" footer="0"/>
      <printOptions horizontalCentered="1"/>
      <pageSetup paperSize="9" scale="56" fitToHeight="3" orientation="portrait" r:id="rId1"/>
      <headerFooter alignWithMargins="0"/>
    </customSheetView>
  </customSheetViews>
  <phoneticPr fontId="0" type="noConversion"/>
  <printOptions horizontalCentered="1"/>
  <pageMargins left="0.27559055118110237" right="0.55118110236220474" top="0.47244094488188981" bottom="0.6692913385826772" header="0" footer="0"/>
  <pageSetup paperSize="9" scale="49" fitToHeight="3"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C29" sqref="C29"/>
    </sheetView>
  </sheetViews>
  <sheetFormatPr baseColWidth="10" defaultRowHeight="14.25" x14ac:dyDescent="0.2"/>
  <cols>
    <col min="1" max="2" width="2.875" customWidth="1"/>
    <col min="3" max="3" width="19.625" customWidth="1"/>
    <col min="4" max="4" width="72.125" customWidth="1"/>
    <col min="5" max="5" width="2.625" customWidth="1"/>
    <col min="6" max="6" width="1.75" customWidth="1"/>
  </cols>
  <sheetData>
    <row r="1" spans="1:6" ht="15" thickBot="1" x14ac:dyDescent="0.25">
      <c r="A1" s="175"/>
      <c r="B1" s="175"/>
      <c r="C1" s="175"/>
      <c r="D1" s="175"/>
      <c r="E1" s="175"/>
      <c r="F1" s="175"/>
    </row>
    <row r="2" spans="1:6" ht="15" x14ac:dyDescent="0.25">
      <c r="A2" s="175"/>
      <c r="B2" s="176"/>
      <c r="C2" s="177"/>
      <c r="D2" s="178"/>
      <c r="E2" s="179"/>
      <c r="F2" s="175"/>
    </row>
    <row r="3" spans="1:6" ht="15.75" x14ac:dyDescent="0.2">
      <c r="A3" s="180"/>
      <c r="B3" s="181" t="s">
        <v>433</v>
      </c>
      <c r="C3" s="182"/>
      <c r="D3" s="182"/>
      <c r="E3" s="183"/>
      <c r="F3" s="180"/>
    </row>
    <row r="4" spans="1:6" ht="26.25" customHeight="1" thickBot="1" x14ac:dyDescent="0.3">
      <c r="A4" s="175"/>
      <c r="B4" s="184"/>
      <c r="C4" s="185"/>
      <c r="D4" s="186"/>
      <c r="E4" s="187"/>
      <c r="F4" s="175"/>
    </row>
    <row r="5" spans="1:6" ht="45.75" customHeight="1" thickBot="1" x14ac:dyDescent="0.3">
      <c r="A5" s="175"/>
      <c r="B5" s="184"/>
      <c r="C5" s="188" t="s">
        <v>434</v>
      </c>
      <c r="D5" s="189" t="s">
        <v>435</v>
      </c>
      <c r="E5" s="187"/>
      <c r="F5" s="175"/>
    </row>
    <row r="6" spans="1:6" x14ac:dyDescent="0.2">
      <c r="A6" s="175"/>
      <c r="B6" s="184"/>
      <c r="C6" s="190">
        <v>0</v>
      </c>
      <c r="D6" s="191"/>
      <c r="E6" s="187"/>
      <c r="F6" s="175"/>
    </row>
    <row r="7" spans="1:6" x14ac:dyDescent="0.2">
      <c r="A7" s="175"/>
      <c r="B7" s="184"/>
      <c r="C7" s="192">
        <v>0</v>
      </c>
      <c r="D7" s="112"/>
      <c r="E7" s="187"/>
      <c r="F7" s="175"/>
    </row>
    <row r="8" spans="1:6" x14ac:dyDescent="0.2">
      <c r="A8" s="175"/>
      <c r="B8" s="184"/>
      <c r="C8" s="192">
        <v>0</v>
      </c>
      <c r="D8" s="112"/>
      <c r="E8" s="187"/>
      <c r="F8" s="175"/>
    </row>
    <row r="9" spans="1:6" x14ac:dyDescent="0.2">
      <c r="A9" s="175"/>
      <c r="B9" s="184"/>
      <c r="C9" s="192">
        <v>0</v>
      </c>
      <c r="D9" s="112"/>
      <c r="E9" s="187"/>
      <c r="F9" s="175"/>
    </row>
    <row r="10" spans="1:6" x14ac:dyDescent="0.2">
      <c r="A10" s="175"/>
      <c r="B10" s="184"/>
      <c r="C10" s="192">
        <v>0</v>
      </c>
      <c r="D10" s="112"/>
      <c r="E10" s="187"/>
      <c r="F10" s="175"/>
    </row>
    <row r="11" spans="1:6" x14ac:dyDescent="0.2">
      <c r="A11" s="175"/>
      <c r="B11" s="184"/>
      <c r="C11" s="192">
        <v>0</v>
      </c>
      <c r="D11" s="112"/>
      <c r="E11" s="187"/>
      <c r="F11" s="175"/>
    </row>
    <row r="12" spans="1:6" x14ac:dyDescent="0.2">
      <c r="A12" s="175"/>
      <c r="B12" s="184"/>
      <c r="C12" s="192">
        <v>0</v>
      </c>
      <c r="D12" s="112"/>
      <c r="E12" s="187"/>
      <c r="F12" s="175"/>
    </row>
    <row r="13" spans="1:6" x14ac:dyDescent="0.2">
      <c r="A13" s="175"/>
      <c r="B13" s="184"/>
      <c r="C13" s="192">
        <v>0</v>
      </c>
      <c r="D13" s="112"/>
      <c r="E13" s="187"/>
      <c r="F13" s="175"/>
    </row>
    <row r="14" spans="1:6" x14ac:dyDescent="0.2">
      <c r="A14" s="175"/>
      <c r="B14" s="184"/>
      <c r="C14" s="192">
        <v>0</v>
      </c>
      <c r="D14" s="112"/>
      <c r="E14" s="187"/>
      <c r="F14" s="175"/>
    </row>
    <row r="15" spans="1:6" x14ac:dyDescent="0.2">
      <c r="A15" s="175"/>
      <c r="B15" s="184"/>
      <c r="C15" s="192">
        <v>0</v>
      </c>
      <c r="D15" s="112"/>
      <c r="E15" s="187"/>
      <c r="F15" s="175"/>
    </row>
    <row r="16" spans="1:6" x14ac:dyDescent="0.2">
      <c r="A16" s="175"/>
      <c r="B16" s="184"/>
      <c r="C16" s="192">
        <v>0</v>
      </c>
      <c r="D16" s="112"/>
      <c r="E16" s="187"/>
      <c r="F16" s="175"/>
    </row>
    <row r="17" spans="1:6" x14ac:dyDescent="0.2">
      <c r="A17" s="175"/>
      <c r="B17" s="184"/>
      <c r="C17" s="192">
        <v>0</v>
      </c>
      <c r="D17" s="112"/>
      <c r="E17" s="187"/>
      <c r="F17" s="175"/>
    </row>
    <row r="18" spans="1:6" x14ac:dyDescent="0.2">
      <c r="A18" s="175"/>
      <c r="B18" s="184"/>
      <c r="C18" s="192">
        <v>0</v>
      </c>
      <c r="D18" s="112"/>
      <c r="E18" s="187"/>
      <c r="F18" s="175"/>
    </row>
    <row r="19" spans="1:6" x14ac:dyDescent="0.2">
      <c r="A19" s="175"/>
      <c r="B19" s="184"/>
      <c r="C19" s="192">
        <v>0</v>
      </c>
      <c r="D19" s="112"/>
      <c r="E19" s="187"/>
      <c r="F19" s="175"/>
    </row>
    <row r="20" spans="1:6" x14ac:dyDescent="0.2">
      <c r="A20" s="175"/>
      <c r="B20" s="184"/>
      <c r="C20" s="192">
        <v>0</v>
      </c>
      <c r="D20" s="112"/>
      <c r="E20" s="187"/>
      <c r="F20" s="175"/>
    </row>
    <row r="21" spans="1:6" x14ac:dyDescent="0.2">
      <c r="A21" s="175"/>
      <c r="B21" s="184"/>
      <c r="C21" s="192">
        <v>0</v>
      </c>
      <c r="D21" s="112"/>
      <c r="E21" s="187"/>
      <c r="F21" s="175"/>
    </row>
    <row r="22" spans="1:6" x14ac:dyDescent="0.2">
      <c r="A22" s="175"/>
      <c r="B22" s="184"/>
      <c r="C22" s="192">
        <v>0</v>
      </c>
      <c r="D22" s="112"/>
      <c r="E22" s="187"/>
      <c r="F22" s="175"/>
    </row>
    <row r="23" spans="1:6" x14ac:dyDescent="0.2">
      <c r="A23" s="175"/>
      <c r="B23" s="184"/>
      <c r="C23" s="192">
        <v>0</v>
      </c>
      <c r="D23" s="112"/>
      <c r="E23" s="187"/>
      <c r="F23" s="175"/>
    </row>
    <row r="24" spans="1:6" x14ac:dyDescent="0.2">
      <c r="A24" s="175"/>
      <c r="B24" s="184"/>
      <c r="C24" s="192">
        <v>0</v>
      </c>
      <c r="D24" s="112"/>
      <c r="E24" s="187"/>
      <c r="F24" s="175"/>
    </row>
    <row r="25" spans="1:6" x14ac:dyDescent="0.2">
      <c r="A25" s="175"/>
      <c r="B25" s="184"/>
      <c r="C25" s="192">
        <v>0</v>
      </c>
      <c r="D25" s="112"/>
      <c r="E25" s="187"/>
      <c r="F25" s="175"/>
    </row>
    <row r="26" spans="1:6" x14ac:dyDescent="0.2">
      <c r="A26" s="175"/>
      <c r="B26" s="184"/>
      <c r="C26" s="192">
        <v>0</v>
      </c>
      <c r="D26" s="112"/>
      <c r="E26" s="187"/>
      <c r="F26" s="175"/>
    </row>
    <row r="27" spans="1:6" x14ac:dyDescent="0.2">
      <c r="A27" s="175"/>
      <c r="B27" s="184"/>
      <c r="C27" s="192">
        <v>0</v>
      </c>
      <c r="D27" s="112"/>
      <c r="E27" s="187"/>
      <c r="F27" s="175"/>
    </row>
    <row r="28" spans="1:6" ht="15" thickBot="1" x14ac:dyDescent="0.25">
      <c r="A28" s="175"/>
      <c r="B28" s="184"/>
      <c r="C28" s="193">
        <v>0</v>
      </c>
      <c r="D28" s="194"/>
      <c r="E28" s="187"/>
      <c r="F28" s="175"/>
    </row>
    <row r="29" spans="1:6" ht="19.5" thickBot="1" x14ac:dyDescent="0.35">
      <c r="A29" s="175"/>
      <c r="B29" s="195"/>
      <c r="C29" s="196">
        <f>SUM(C6:C28)</f>
        <v>0</v>
      </c>
      <c r="D29" s="197"/>
      <c r="E29" s="187"/>
      <c r="F29" s="175"/>
    </row>
    <row r="30" spans="1:6" ht="15" thickBot="1" x14ac:dyDescent="0.25">
      <c r="A30" s="175"/>
      <c r="B30" s="198"/>
      <c r="C30" s="186"/>
      <c r="D30" s="186"/>
      <c r="E30" s="199"/>
      <c r="F30" s="175"/>
    </row>
    <row r="31" spans="1:6" x14ac:dyDescent="0.2">
      <c r="A31" s="175"/>
      <c r="B31" s="175"/>
      <c r="C31" s="175"/>
      <c r="D31" s="175"/>
      <c r="E31" s="175"/>
      <c r="F31" s="175"/>
    </row>
  </sheetData>
  <dataValidations count="1">
    <dataValidation allowBlank="1" showInputMessage="1" showErrorMessage="1" promptTitle="dfsdfsdfsd" sqref="C6"/>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34" workbookViewId="0">
      <selection activeCell="E42" sqref="E42"/>
    </sheetView>
  </sheetViews>
  <sheetFormatPr baseColWidth="10" defaultRowHeight="14.25" x14ac:dyDescent="0.2"/>
  <cols>
    <col min="1" max="1" width="4.75" customWidth="1"/>
    <col min="2" max="2" width="24.875" customWidth="1"/>
    <col min="3" max="3" width="21.125" customWidth="1"/>
    <col min="4" max="4" width="21.625" customWidth="1"/>
    <col min="5" max="5" width="23.5" customWidth="1"/>
    <col min="6" max="6" width="23" customWidth="1"/>
    <col min="7" max="7" width="22.875" customWidth="1"/>
  </cols>
  <sheetData>
    <row r="1" spans="1:7" ht="15" x14ac:dyDescent="0.2">
      <c r="A1" s="203"/>
      <c r="B1" s="203"/>
      <c r="C1" s="203"/>
      <c r="D1" s="203"/>
      <c r="E1" s="203"/>
      <c r="F1" s="203"/>
      <c r="G1" s="203"/>
    </row>
    <row r="2" spans="1:7" ht="31.5" x14ac:dyDescent="0.2">
      <c r="A2" s="211" t="s">
        <v>436</v>
      </c>
      <c r="B2" s="212"/>
      <c r="C2" s="213"/>
      <c r="D2" s="210"/>
      <c r="E2" s="210"/>
      <c r="F2" s="210"/>
      <c r="G2" s="210"/>
    </row>
    <row r="3" spans="1:7" ht="15.75" x14ac:dyDescent="0.2">
      <c r="A3" s="203"/>
      <c r="B3" s="214"/>
      <c r="C3" s="215"/>
      <c r="D3" s="209"/>
      <c r="E3" s="209"/>
      <c r="F3" s="209"/>
      <c r="G3" s="209"/>
    </row>
    <row r="4" spans="1:7" ht="63" x14ac:dyDescent="0.2">
      <c r="A4" s="203"/>
      <c r="B4" s="204" t="s">
        <v>341</v>
      </c>
      <c r="C4" s="205" t="s">
        <v>437</v>
      </c>
      <c r="D4" s="205" t="s">
        <v>438</v>
      </c>
      <c r="E4" s="205" t="s">
        <v>439</v>
      </c>
      <c r="F4" s="205" t="s">
        <v>440</v>
      </c>
      <c r="G4" s="205" t="s">
        <v>441</v>
      </c>
    </row>
    <row r="5" spans="1:7" ht="58.5" customHeight="1" x14ac:dyDescent="0.2">
      <c r="A5" s="203"/>
      <c r="B5" s="207" t="s">
        <v>294</v>
      </c>
      <c r="C5" s="206">
        <v>0</v>
      </c>
      <c r="D5" s="208">
        <f>C5/D_Nutzungsdauern!F7</f>
        <v>0</v>
      </c>
      <c r="E5" s="208">
        <f t="shared" ref="E5:E47" si="0">C5</f>
        <v>0</v>
      </c>
      <c r="F5" s="208">
        <f t="shared" ref="F5:F17" si="1">C5-D5</f>
        <v>0</v>
      </c>
      <c r="G5" s="208">
        <f t="shared" ref="G5:G33" si="2">AVERAGE(E5,F5)</f>
        <v>0</v>
      </c>
    </row>
    <row r="6" spans="1:7" ht="49.5" customHeight="1" x14ac:dyDescent="0.2">
      <c r="A6" s="203"/>
      <c r="B6" s="207" t="s">
        <v>295</v>
      </c>
      <c r="C6" s="206">
        <v>0</v>
      </c>
      <c r="D6" s="208">
        <f>C6/D_Nutzungsdauern!F8</f>
        <v>0</v>
      </c>
      <c r="E6" s="208">
        <f t="shared" si="0"/>
        <v>0</v>
      </c>
      <c r="F6" s="208">
        <f t="shared" si="1"/>
        <v>0</v>
      </c>
      <c r="G6" s="208">
        <f t="shared" si="2"/>
        <v>0</v>
      </c>
    </row>
    <row r="7" spans="1:7" ht="48.75" customHeight="1" x14ac:dyDescent="0.2">
      <c r="A7" s="203"/>
      <c r="B7" s="207" t="s">
        <v>296</v>
      </c>
      <c r="C7" s="206">
        <v>0</v>
      </c>
      <c r="D7" s="208">
        <f>C7/D_Nutzungsdauern!F9</f>
        <v>0</v>
      </c>
      <c r="E7" s="208">
        <f t="shared" si="0"/>
        <v>0</v>
      </c>
      <c r="F7" s="208">
        <f t="shared" si="1"/>
        <v>0</v>
      </c>
      <c r="G7" s="208">
        <f t="shared" si="2"/>
        <v>0</v>
      </c>
    </row>
    <row r="8" spans="1:7" ht="42.75" customHeight="1" x14ac:dyDescent="0.2">
      <c r="A8" s="203"/>
      <c r="B8" s="207" t="s">
        <v>16</v>
      </c>
      <c r="C8" s="206">
        <v>0</v>
      </c>
      <c r="D8" s="208">
        <f>C8/D_Nutzungsdauern!F10</f>
        <v>0</v>
      </c>
      <c r="E8" s="208">
        <f t="shared" si="0"/>
        <v>0</v>
      </c>
      <c r="F8" s="208">
        <f t="shared" si="1"/>
        <v>0</v>
      </c>
      <c r="G8" s="208">
        <f t="shared" si="2"/>
        <v>0</v>
      </c>
    </row>
    <row r="9" spans="1:7" ht="63.75" customHeight="1" x14ac:dyDescent="0.2">
      <c r="A9" s="203"/>
      <c r="B9" s="207" t="s">
        <v>375</v>
      </c>
      <c r="C9" s="206">
        <v>0</v>
      </c>
      <c r="D9" s="208">
        <f>C9/D_Nutzungsdauern!F11</f>
        <v>0</v>
      </c>
      <c r="E9" s="208">
        <f t="shared" si="0"/>
        <v>0</v>
      </c>
      <c r="F9" s="208">
        <f t="shared" si="1"/>
        <v>0</v>
      </c>
      <c r="G9" s="208">
        <f t="shared" si="2"/>
        <v>0</v>
      </c>
    </row>
    <row r="10" spans="1:7" ht="15" x14ac:dyDescent="0.2">
      <c r="A10" s="203"/>
      <c r="B10" s="207" t="s">
        <v>17</v>
      </c>
      <c r="C10" s="206">
        <v>0</v>
      </c>
      <c r="D10" s="208">
        <f>C10/D_Nutzungsdauern!F12</f>
        <v>0</v>
      </c>
      <c r="E10" s="208">
        <f t="shared" si="0"/>
        <v>0</v>
      </c>
      <c r="F10" s="208">
        <f t="shared" si="1"/>
        <v>0</v>
      </c>
      <c r="G10" s="208">
        <f t="shared" si="2"/>
        <v>0</v>
      </c>
    </row>
    <row r="11" spans="1:7" ht="29.25" customHeight="1" x14ac:dyDescent="0.2">
      <c r="A11" s="203"/>
      <c r="B11" s="207" t="s">
        <v>18</v>
      </c>
      <c r="C11" s="206">
        <v>0</v>
      </c>
      <c r="D11" s="208">
        <f>C11/D_Nutzungsdauern!F13</f>
        <v>0</v>
      </c>
      <c r="E11" s="208">
        <f t="shared" si="0"/>
        <v>0</v>
      </c>
      <c r="F11" s="208">
        <f t="shared" si="1"/>
        <v>0</v>
      </c>
      <c r="G11" s="208">
        <f t="shared" si="2"/>
        <v>0</v>
      </c>
    </row>
    <row r="12" spans="1:7" ht="29.25" customHeight="1" x14ac:dyDescent="0.2">
      <c r="A12" s="203"/>
      <c r="B12" s="207" t="s">
        <v>38</v>
      </c>
      <c r="C12" s="206">
        <v>0</v>
      </c>
      <c r="D12" s="208">
        <f>C12/D_Nutzungsdauern!F14</f>
        <v>0</v>
      </c>
      <c r="E12" s="208">
        <f t="shared" si="0"/>
        <v>0</v>
      </c>
      <c r="F12" s="208">
        <f t="shared" si="1"/>
        <v>0</v>
      </c>
      <c r="G12" s="208">
        <f t="shared" si="2"/>
        <v>0</v>
      </c>
    </row>
    <row r="13" spans="1:7" ht="25.5" customHeight="1" x14ac:dyDescent="0.2">
      <c r="A13" s="203"/>
      <c r="B13" s="207" t="s">
        <v>39</v>
      </c>
      <c r="C13" s="206">
        <v>0</v>
      </c>
      <c r="D13" s="208">
        <f>C13/D_Nutzungsdauern!F15</f>
        <v>0</v>
      </c>
      <c r="E13" s="208">
        <f t="shared" si="0"/>
        <v>0</v>
      </c>
      <c r="F13" s="208">
        <f t="shared" si="1"/>
        <v>0</v>
      </c>
      <c r="G13" s="208">
        <f t="shared" si="2"/>
        <v>0</v>
      </c>
    </row>
    <row r="14" spans="1:7" ht="15" x14ac:dyDescent="0.2">
      <c r="A14" s="203"/>
      <c r="B14" s="207" t="s">
        <v>19</v>
      </c>
      <c r="C14" s="206">
        <v>0</v>
      </c>
      <c r="D14" s="208">
        <f>C14/D_Nutzungsdauern!F16</f>
        <v>0</v>
      </c>
      <c r="E14" s="208">
        <f t="shared" si="0"/>
        <v>0</v>
      </c>
      <c r="F14" s="208">
        <f t="shared" si="1"/>
        <v>0</v>
      </c>
      <c r="G14" s="208">
        <f t="shared" si="2"/>
        <v>0</v>
      </c>
    </row>
    <row r="15" spans="1:7" ht="15" x14ac:dyDescent="0.2">
      <c r="A15" s="203"/>
      <c r="B15" s="207" t="s">
        <v>20</v>
      </c>
      <c r="C15" s="206">
        <v>0</v>
      </c>
      <c r="D15" s="208">
        <f>C15/D_Nutzungsdauern!F17</f>
        <v>0</v>
      </c>
      <c r="E15" s="208">
        <f t="shared" si="0"/>
        <v>0</v>
      </c>
      <c r="F15" s="208">
        <f t="shared" si="1"/>
        <v>0</v>
      </c>
      <c r="G15" s="208">
        <f t="shared" si="2"/>
        <v>0</v>
      </c>
    </row>
    <row r="16" spans="1:7" ht="15" x14ac:dyDescent="0.2">
      <c r="A16" s="203"/>
      <c r="B16" s="207" t="s">
        <v>98</v>
      </c>
      <c r="C16" s="206">
        <v>0</v>
      </c>
      <c r="D16" s="208">
        <f>C16/D_Nutzungsdauern!F18</f>
        <v>0</v>
      </c>
      <c r="E16" s="208">
        <f t="shared" si="0"/>
        <v>0</v>
      </c>
      <c r="F16" s="208">
        <f t="shared" si="1"/>
        <v>0</v>
      </c>
      <c r="G16" s="208">
        <f t="shared" si="2"/>
        <v>0</v>
      </c>
    </row>
    <row r="17" spans="1:7" ht="15" x14ac:dyDescent="0.2">
      <c r="A17" s="203"/>
      <c r="B17" s="207" t="s">
        <v>37</v>
      </c>
      <c r="C17" s="206">
        <v>0</v>
      </c>
      <c r="D17" s="208">
        <f>C17/D_Nutzungsdauern!F19</f>
        <v>0</v>
      </c>
      <c r="E17" s="208">
        <f t="shared" si="0"/>
        <v>0</v>
      </c>
      <c r="F17" s="208">
        <f t="shared" si="1"/>
        <v>0</v>
      </c>
      <c r="G17" s="208">
        <f t="shared" si="2"/>
        <v>0</v>
      </c>
    </row>
    <row r="18" spans="1:7" ht="29.25" customHeight="1" x14ac:dyDescent="0.2">
      <c r="A18" s="203"/>
      <c r="B18" s="207" t="s">
        <v>99</v>
      </c>
      <c r="C18" s="206">
        <v>0</v>
      </c>
      <c r="D18" s="208">
        <f>C18/D_Nutzungsdauern!F20</f>
        <v>0</v>
      </c>
      <c r="E18" s="208">
        <f t="shared" si="0"/>
        <v>0</v>
      </c>
      <c r="F18" s="208">
        <f>C17-D18</f>
        <v>0</v>
      </c>
      <c r="G18" s="208">
        <f t="shared" si="2"/>
        <v>0</v>
      </c>
    </row>
    <row r="19" spans="1:7" ht="15" x14ac:dyDescent="0.2">
      <c r="A19" s="203"/>
      <c r="B19" s="207" t="s">
        <v>14</v>
      </c>
      <c r="C19" s="206">
        <v>0</v>
      </c>
      <c r="D19" s="208">
        <f>C19/D_Nutzungsdauern!F21</f>
        <v>0</v>
      </c>
      <c r="E19" s="208">
        <f t="shared" si="0"/>
        <v>0</v>
      </c>
      <c r="F19" s="208">
        <f t="shared" ref="F19:F47" si="3">C19-D19</f>
        <v>0</v>
      </c>
      <c r="G19" s="208">
        <f t="shared" si="2"/>
        <v>0</v>
      </c>
    </row>
    <row r="20" spans="1:7" ht="15" x14ac:dyDescent="0.2">
      <c r="A20" s="203"/>
      <c r="B20" s="207" t="s">
        <v>26</v>
      </c>
      <c r="C20" s="206">
        <v>0</v>
      </c>
      <c r="D20" s="208">
        <f>C20/D_Nutzungsdauern!F22</f>
        <v>0</v>
      </c>
      <c r="E20" s="208">
        <f t="shared" si="0"/>
        <v>0</v>
      </c>
      <c r="F20" s="208">
        <f t="shared" si="3"/>
        <v>0</v>
      </c>
      <c r="G20" s="208">
        <f t="shared" si="2"/>
        <v>0</v>
      </c>
    </row>
    <row r="21" spans="1:7" ht="46.5" customHeight="1" x14ac:dyDescent="0.2">
      <c r="A21" s="203"/>
      <c r="B21" s="207" t="s">
        <v>366</v>
      </c>
      <c r="C21" s="206">
        <v>0</v>
      </c>
      <c r="D21" s="208">
        <f>C21/D_Nutzungsdauern!F23</f>
        <v>0</v>
      </c>
      <c r="E21" s="208">
        <f t="shared" si="0"/>
        <v>0</v>
      </c>
      <c r="F21" s="208">
        <f t="shared" si="3"/>
        <v>0</v>
      </c>
      <c r="G21" s="208">
        <f t="shared" si="2"/>
        <v>0</v>
      </c>
    </row>
    <row r="22" spans="1:7" ht="42.75" customHeight="1" x14ac:dyDescent="0.2">
      <c r="A22" s="203"/>
      <c r="B22" s="207" t="s">
        <v>367</v>
      </c>
      <c r="C22" s="206">
        <v>0</v>
      </c>
      <c r="D22" s="208">
        <f>C22/D_Nutzungsdauern!F24</f>
        <v>0</v>
      </c>
      <c r="E22" s="208">
        <f t="shared" si="0"/>
        <v>0</v>
      </c>
      <c r="F22" s="208">
        <f t="shared" si="3"/>
        <v>0</v>
      </c>
      <c r="G22" s="208">
        <f t="shared" si="2"/>
        <v>0</v>
      </c>
    </row>
    <row r="23" spans="1:7" ht="44.25" customHeight="1" x14ac:dyDescent="0.2">
      <c r="A23" s="203"/>
      <c r="B23" s="207" t="s">
        <v>368</v>
      </c>
      <c r="C23" s="206">
        <v>0</v>
      </c>
      <c r="D23" s="208">
        <f>C23/D_Nutzungsdauern!F25</f>
        <v>0</v>
      </c>
      <c r="E23" s="208">
        <f t="shared" si="0"/>
        <v>0</v>
      </c>
      <c r="F23" s="208">
        <f t="shared" si="3"/>
        <v>0</v>
      </c>
      <c r="G23" s="208">
        <f t="shared" si="2"/>
        <v>0</v>
      </c>
    </row>
    <row r="24" spans="1:7" ht="15" x14ac:dyDescent="0.2">
      <c r="A24" s="203"/>
      <c r="B24" s="207" t="s">
        <v>100</v>
      </c>
      <c r="C24" s="206">
        <v>0</v>
      </c>
      <c r="D24" s="208">
        <f>C24/D_Nutzungsdauern!F26</f>
        <v>0</v>
      </c>
      <c r="E24" s="208">
        <f t="shared" si="0"/>
        <v>0</v>
      </c>
      <c r="F24" s="208">
        <f t="shared" si="3"/>
        <v>0</v>
      </c>
      <c r="G24" s="208">
        <f t="shared" si="2"/>
        <v>0</v>
      </c>
    </row>
    <row r="25" spans="1:7" ht="44.25" customHeight="1" x14ac:dyDescent="0.2">
      <c r="A25" s="203"/>
      <c r="B25" s="207" t="s">
        <v>369</v>
      </c>
      <c r="C25" s="206">
        <v>0</v>
      </c>
      <c r="D25" s="208">
        <f>C25/D_Nutzungsdauern!F27</f>
        <v>0</v>
      </c>
      <c r="E25" s="208">
        <f t="shared" si="0"/>
        <v>0</v>
      </c>
      <c r="F25" s="208">
        <f t="shared" si="3"/>
        <v>0</v>
      </c>
      <c r="G25" s="208">
        <f t="shared" si="2"/>
        <v>0</v>
      </c>
    </row>
    <row r="26" spans="1:7" ht="48.75" customHeight="1" x14ac:dyDescent="0.2">
      <c r="A26" s="203"/>
      <c r="B26" s="207" t="s">
        <v>370</v>
      </c>
      <c r="C26" s="206">
        <v>0</v>
      </c>
      <c r="D26" s="208">
        <f>C26/D_Nutzungsdauern!F27</f>
        <v>0</v>
      </c>
      <c r="E26" s="208">
        <f t="shared" si="0"/>
        <v>0</v>
      </c>
      <c r="F26" s="208">
        <f t="shared" si="3"/>
        <v>0</v>
      </c>
      <c r="G26" s="208">
        <f t="shared" si="2"/>
        <v>0</v>
      </c>
    </row>
    <row r="27" spans="1:7" ht="54.75" customHeight="1" x14ac:dyDescent="0.2">
      <c r="A27" s="203"/>
      <c r="B27" s="207" t="s">
        <v>371</v>
      </c>
      <c r="C27" s="206">
        <v>0</v>
      </c>
      <c r="D27" s="208">
        <f>C27/D_Nutzungsdauern!F28</f>
        <v>0</v>
      </c>
      <c r="E27" s="208">
        <f t="shared" si="0"/>
        <v>0</v>
      </c>
      <c r="F27" s="208">
        <f t="shared" si="3"/>
        <v>0</v>
      </c>
      <c r="G27" s="208">
        <f t="shared" si="2"/>
        <v>0</v>
      </c>
    </row>
    <row r="28" spans="1:7" ht="58.5" customHeight="1" x14ac:dyDescent="0.2">
      <c r="A28" s="203"/>
      <c r="B28" s="207" t="s">
        <v>372</v>
      </c>
      <c r="C28" s="206">
        <v>0</v>
      </c>
      <c r="D28" s="208">
        <f>C28/D_Nutzungsdauern!F28</f>
        <v>0</v>
      </c>
      <c r="E28" s="208">
        <f t="shared" si="0"/>
        <v>0</v>
      </c>
      <c r="F28" s="208">
        <f t="shared" si="3"/>
        <v>0</v>
      </c>
      <c r="G28" s="208">
        <f t="shared" si="2"/>
        <v>0</v>
      </c>
    </row>
    <row r="29" spans="1:7" ht="50.25" customHeight="1" x14ac:dyDescent="0.2">
      <c r="A29" s="203"/>
      <c r="B29" s="207" t="s">
        <v>373</v>
      </c>
      <c r="C29" s="206">
        <v>0</v>
      </c>
      <c r="D29" s="208">
        <f>C29/D_Nutzungsdauern!F29</f>
        <v>0</v>
      </c>
      <c r="E29" s="208">
        <f t="shared" si="0"/>
        <v>0</v>
      </c>
      <c r="F29" s="208">
        <f t="shared" si="3"/>
        <v>0</v>
      </c>
      <c r="G29" s="208">
        <f t="shared" si="2"/>
        <v>0</v>
      </c>
    </row>
    <row r="30" spans="1:7" ht="48" customHeight="1" x14ac:dyDescent="0.2">
      <c r="A30" s="203"/>
      <c r="B30" s="207" t="s">
        <v>374</v>
      </c>
      <c r="C30" s="206">
        <v>0</v>
      </c>
      <c r="D30" s="208">
        <f>C30/D_Nutzungsdauern!F29</f>
        <v>0</v>
      </c>
      <c r="E30" s="208">
        <f t="shared" si="0"/>
        <v>0</v>
      </c>
      <c r="F30" s="208">
        <f t="shared" si="3"/>
        <v>0</v>
      </c>
      <c r="G30" s="208">
        <f t="shared" si="2"/>
        <v>0</v>
      </c>
    </row>
    <row r="31" spans="1:7" ht="51" customHeight="1" x14ac:dyDescent="0.2">
      <c r="A31" s="203"/>
      <c r="B31" s="207" t="s">
        <v>365</v>
      </c>
      <c r="C31" s="206">
        <v>0</v>
      </c>
      <c r="D31" s="208">
        <f>C31/D_Nutzungsdauern!F30</f>
        <v>0</v>
      </c>
      <c r="E31" s="208">
        <f t="shared" si="0"/>
        <v>0</v>
      </c>
      <c r="F31" s="208">
        <f t="shared" si="3"/>
        <v>0</v>
      </c>
      <c r="G31" s="208">
        <f t="shared" si="2"/>
        <v>0</v>
      </c>
    </row>
    <row r="32" spans="1:7" ht="51" customHeight="1" x14ac:dyDescent="0.2">
      <c r="A32" s="203"/>
      <c r="B32" s="207" t="s">
        <v>350</v>
      </c>
      <c r="C32" s="206">
        <v>0</v>
      </c>
      <c r="D32" s="208">
        <f>C32/D_Nutzungsdauern!F31</f>
        <v>0</v>
      </c>
      <c r="E32" s="208">
        <f t="shared" si="0"/>
        <v>0</v>
      </c>
      <c r="F32" s="208">
        <f t="shared" si="3"/>
        <v>0</v>
      </c>
      <c r="G32" s="208">
        <f t="shared" si="2"/>
        <v>0</v>
      </c>
    </row>
    <row r="33" spans="1:7" ht="48" customHeight="1" x14ac:dyDescent="0.2">
      <c r="A33" s="203"/>
      <c r="B33" s="207" t="s">
        <v>364</v>
      </c>
      <c r="C33" s="206">
        <v>0</v>
      </c>
      <c r="D33" s="208">
        <f>C33/D_Nutzungsdauern!F32</f>
        <v>0</v>
      </c>
      <c r="E33" s="208">
        <f t="shared" si="0"/>
        <v>0</v>
      </c>
      <c r="F33" s="208">
        <f t="shared" si="3"/>
        <v>0</v>
      </c>
      <c r="G33" s="208">
        <f t="shared" si="2"/>
        <v>0</v>
      </c>
    </row>
    <row r="34" spans="1:7" ht="54.75" customHeight="1" x14ac:dyDescent="0.2">
      <c r="A34" s="203"/>
      <c r="B34" s="207" t="s">
        <v>363</v>
      </c>
      <c r="C34" s="206">
        <v>0</v>
      </c>
      <c r="D34" s="208">
        <f>C34/D_Nutzungsdauern!F33</f>
        <v>0</v>
      </c>
      <c r="E34" s="208">
        <f t="shared" si="0"/>
        <v>0</v>
      </c>
      <c r="F34" s="208">
        <f t="shared" si="3"/>
        <v>0</v>
      </c>
      <c r="G34" s="208">
        <f>AVERAGE(E24,F24)</f>
        <v>0</v>
      </c>
    </row>
    <row r="35" spans="1:7" ht="30" x14ac:dyDescent="0.2">
      <c r="A35" s="203"/>
      <c r="B35" s="207" t="s">
        <v>1</v>
      </c>
      <c r="C35" s="206">
        <v>0</v>
      </c>
      <c r="D35" s="208">
        <f>C35/D_Nutzungsdauern!F34</f>
        <v>0</v>
      </c>
      <c r="E35" s="208">
        <f t="shared" si="0"/>
        <v>0</v>
      </c>
      <c r="F35" s="208">
        <f t="shared" si="3"/>
        <v>0</v>
      </c>
      <c r="G35" s="208">
        <f t="shared" ref="G35:G47" si="4">AVERAGE(E35,F35)</f>
        <v>0</v>
      </c>
    </row>
    <row r="36" spans="1:7" ht="15" x14ac:dyDescent="0.2">
      <c r="A36" s="203"/>
      <c r="B36" s="207" t="s">
        <v>6</v>
      </c>
      <c r="C36" s="206">
        <v>0</v>
      </c>
      <c r="D36" s="208">
        <f>C36/D_Nutzungsdauern!F35</f>
        <v>0</v>
      </c>
      <c r="E36" s="208">
        <f t="shared" si="0"/>
        <v>0</v>
      </c>
      <c r="F36" s="208">
        <f t="shared" si="3"/>
        <v>0</v>
      </c>
      <c r="G36" s="208">
        <f t="shared" si="4"/>
        <v>0</v>
      </c>
    </row>
    <row r="37" spans="1:7" ht="48.75" customHeight="1" x14ac:dyDescent="0.2">
      <c r="A37" s="203"/>
      <c r="B37" s="207" t="s">
        <v>351</v>
      </c>
      <c r="C37" s="206">
        <v>0</v>
      </c>
      <c r="D37" s="208">
        <f>C37/D_Nutzungsdauern!F36</f>
        <v>0</v>
      </c>
      <c r="E37" s="208">
        <f t="shared" si="0"/>
        <v>0</v>
      </c>
      <c r="F37" s="208">
        <f t="shared" si="3"/>
        <v>0</v>
      </c>
      <c r="G37" s="208">
        <f t="shared" si="4"/>
        <v>0</v>
      </c>
    </row>
    <row r="38" spans="1:7" ht="37.5" customHeight="1" x14ac:dyDescent="0.2">
      <c r="A38" s="203"/>
      <c r="B38" s="207" t="s">
        <v>2</v>
      </c>
      <c r="C38" s="206">
        <v>0</v>
      </c>
      <c r="D38" s="208">
        <f>C38/D_Nutzungsdauern!F37</f>
        <v>0</v>
      </c>
      <c r="E38" s="208">
        <f t="shared" si="0"/>
        <v>0</v>
      </c>
      <c r="F38" s="208">
        <f t="shared" si="3"/>
        <v>0</v>
      </c>
      <c r="G38" s="208">
        <f t="shared" si="4"/>
        <v>0</v>
      </c>
    </row>
    <row r="39" spans="1:7" ht="30" x14ac:dyDescent="0.2">
      <c r="A39" s="203"/>
      <c r="B39" s="207" t="s">
        <v>7</v>
      </c>
      <c r="C39" s="206">
        <v>0</v>
      </c>
      <c r="D39" s="208">
        <f>C39/D_Nutzungsdauern!F38</f>
        <v>0</v>
      </c>
      <c r="E39" s="208">
        <f t="shared" si="0"/>
        <v>0</v>
      </c>
      <c r="F39" s="208">
        <f t="shared" si="3"/>
        <v>0</v>
      </c>
      <c r="G39" s="208">
        <f t="shared" si="4"/>
        <v>0</v>
      </c>
    </row>
    <row r="40" spans="1:7" ht="33" customHeight="1" x14ac:dyDescent="0.2">
      <c r="A40" s="203"/>
      <c r="B40" s="207" t="s">
        <v>15</v>
      </c>
      <c r="C40" s="206">
        <v>0</v>
      </c>
      <c r="D40" s="208">
        <f>C40/D_Nutzungsdauern!F39</f>
        <v>0</v>
      </c>
      <c r="E40" s="208">
        <f t="shared" si="0"/>
        <v>0</v>
      </c>
      <c r="F40" s="208">
        <f t="shared" si="3"/>
        <v>0</v>
      </c>
      <c r="G40" s="208">
        <f t="shared" si="4"/>
        <v>0</v>
      </c>
    </row>
    <row r="41" spans="1:7" ht="25.5" customHeight="1" x14ac:dyDescent="0.2">
      <c r="A41" s="203"/>
      <c r="B41" s="207" t="s">
        <v>101</v>
      </c>
      <c r="C41" s="206">
        <v>0</v>
      </c>
      <c r="D41" s="208">
        <f>C41/D_Nutzungsdauern!F40</f>
        <v>0</v>
      </c>
      <c r="E41" s="208">
        <f t="shared" si="0"/>
        <v>0</v>
      </c>
      <c r="F41" s="208">
        <f t="shared" si="3"/>
        <v>0</v>
      </c>
      <c r="G41" s="208">
        <f t="shared" si="4"/>
        <v>0</v>
      </c>
    </row>
    <row r="42" spans="1:7" ht="61.5" customHeight="1" x14ac:dyDescent="0.2">
      <c r="A42" s="203"/>
      <c r="B42" s="207" t="s">
        <v>359</v>
      </c>
      <c r="C42" s="206">
        <v>0</v>
      </c>
      <c r="D42" s="208">
        <f>C42/D_Nutzungsdauern!F41</f>
        <v>0</v>
      </c>
      <c r="E42" s="208">
        <f t="shared" si="0"/>
        <v>0</v>
      </c>
      <c r="F42" s="208">
        <f t="shared" si="3"/>
        <v>0</v>
      </c>
      <c r="G42" s="208">
        <f t="shared" si="4"/>
        <v>0</v>
      </c>
    </row>
    <row r="43" spans="1:7" ht="59.25" customHeight="1" x14ac:dyDescent="0.2">
      <c r="A43" s="203"/>
      <c r="B43" s="207" t="s">
        <v>360</v>
      </c>
      <c r="C43" s="206">
        <v>0</v>
      </c>
      <c r="D43" s="208">
        <f>C43/D_Nutzungsdauern!F42</f>
        <v>0</v>
      </c>
      <c r="E43" s="208">
        <f t="shared" si="0"/>
        <v>0</v>
      </c>
      <c r="F43" s="208">
        <f t="shared" si="3"/>
        <v>0</v>
      </c>
      <c r="G43" s="208">
        <f t="shared" si="4"/>
        <v>0</v>
      </c>
    </row>
    <row r="44" spans="1:7" ht="44.25" customHeight="1" x14ac:dyDescent="0.2">
      <c r="A44" s="203"/>
      <c r="B44" s="207" t="s">
        <v>3</v>
      </c>
      <c r="C44" s="206">
        <v>0</v>
      </c>
      <c r="D44" s="208">
        <f>C44/D_Nutzungsdauern!F43</f>
        <v>0</v>
      </c>
      <c r="E44" s="208">
        <f t="shared" si="0"/>
        <v>0</v>
      </c>
      <c r="F44" s="208">
        <f t="shared" si="3"/>
        <v>0</v>
      </c>
      <c r="G44" s="208">
        <f t="shared" si="4"/>
        <v>0</v>
      </c>
    </row>
    <row r="45" spans="1:7" ht="51.75" customHeight="1" x14ac:dyDescent="0.2">
      <c r="A45" s="203"/>
      <c r="B45" s="207" t="s">
        <v>361</v>
      </c>
      <c r="C45" s="206">
        <v>0</v>
      </c>
      <c r="D45" s="208">
        <f>C45/D_Nutzungsdauern!F44</f>
        <v>0</v>
      </c>
      <c r="E45" s="208">
        <f t="shared" si="0"/>
        <v>0</v>
      </c>
      <c r="F45" s="208">
        <f t="shared" si="3"/>
        <v>0</v>
      </c>
      <c r="G45" s="208">
        <f t="shared" si="4"/>
        <v>0</v>
      </c>
    </row>
    <row r="46" spans="1:7" ht="58.5" customHeight="1" x14ac:dyDescent="0.2">
      <c r="A46" s="203"/>
      <c r="B46" s="207" t="s">
        <v>362</v>
      </c>
      <c r="C46" s="206">
        <v>0</v>
      </c>
      <c r="D46" s="208">
        <f>C46/D_Nutzungsdauern!F45</f>
        <v>0</v>
      </c>
      <c r="E46" s="208">
        <f t="shared" si="0"/>
        <v>0</v>
      </c>
      <c r="F46" s="208">
        <f t="shared" si="3"/>
        <v>0</v>
      </c>
      <c r="G46" s="208">
        <f t="shared" si="4"/>
        <v>0</v>
      </c>
    </row>
    <row r="47" spans="1:7" ht="15.75" thickBot="1" x14ac:dyDescent="0.25">
      <c r="A47" s="203"/>
      <c r="B47" s="216" t="s">
        <v>4</v>
      </c>
      <c r="C47" s="217">
        <v>0</v>
      </c>
      <c r="D47" s="218">
        <f>C47/D_Nutzungsdauern!F46</f>
        <v>0</v>
      </c>
      <c r="E47" s="218">
        <f t="shared" si="0"/>
        <v>0</v>
      </c>
      <c r="F47" s="218">
        <f t="shared" si="3"/>
        <v>0</v>
      </c>
      <c r="G47" s="218">
        <f t="shared" si="4"/>
        <v>0</v>
      </c>
    </row>
    <row r="48" spans="1:7" ht="33.75" customHeight="1" thickBot="1" x14ac:dyDescent="0.25">
      <c r="A48" s="203"/>
      <c r="B48" s="219" t="s">
        <v>102</v>
      </c>
      <c r="C48" s="220">
        <f>SUM(C5:C47)</f>
        <v>0</v>
      </c>
      <c r="D48" s="220">
        <f>SUM(D5:D47)</f>
        <v>0</v>
      </c>
      <c r="E48" s="220">
        <f>SUM(E5:E47)</f>
        <v>0</v>
      </c>
      <c r="F48" s="220">
        <f>SUM(F5:F47)</f>
        <v>0</v>
      </c>
      <c r="G48" s="220">
        <f>SUM(G5:G47)</f>
        <v>0</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4" sqref="B4"/>
    </sheetView>
  </sheetViews>
  <sheetFormatPr baseColWidth="10" defaultRowHeight="14.25" x14ac:dyDescent="0.2"/>
  <cols>
    <col min="1" max="1" width="55.875" customWidth="1"/>
    <col min="2" max="2" width="42.75" customWidth="1"/>
  </cols>
  <sheetData>
    <row r="1" spans="1:3" ht="15" x14ac:dyDescent="0.2">
      <c r="A1" s="249"/>
      <c r="B1" s="249"/>
      <c r="C1" s="249"/>
    </row>
    <row r="2" spans="1:3" s="201" customFormat="1" ht="15.75" x14ac:dyDescent="0.25">
      <c r="A2" s="202" t="s">
        <v>442</v>
      </c>
      <c r="B2" s="202"/>
      <c r="C2" s="202"/>
    </row>
    <row r="3" spans="1:3" ht="15" x14ac:dyDescent="0.2">
      <c r="A3" s="249"/>
      <c r="B3" s="249"/>
      <c r="C3" s="249"/>
    </row>
    <row r="4" spans="1:3" ht="15" x14ac:dyDescent="0.2">
      <c r="A4" s="250" t="s">
        <v>329</v>
      </c>
      <c r="B4" s="251">
        <f>A.1_Allgemeine_Informationen!C23</f>
        <v>0</v>
      </c>
      <c r="C4" s="249"/>
    </row>
    <row r="5" spans="1:3" ht="15" x14ac:dyDescent="0.2">
      <c r="A5" s="250" t="s">
        <v>330</v>
      </c>
      <c r="B5" s="251">
        <v>3.5000000000000003E-2</v>
      </c>
      <c r="C5" s="249"/>
    </row>
    <row r="6" spans="1:3" ht="15" x14ac:dyDescent="0.2">
      <c r="A6" s="250" t="s">
        <v>331</v>
      </c>
      <c r="B6" s="251">
        <f>B4*B5</f>
        <v>0</v>
      </c>
      <c r="C6" s="249"/>
    </row>
    <row r="7" spans="1:3" ht="15" x14ac:dyDescent="0.2">
      <c r="A7" s="250" t="s">
        <v>332</v>
      </c>
      <c r="B7" s="252">
        <f>B.1_Ist_BAB_2017!D117</f>
        <v>0</v>
      </c>
      <c r="C7" s="249"/>
    </row>
    <row r="8" spans="1:3" ht="15.75" x14ac:dyDescent="0.2">
      <c r="A8" s="253" t="s">
        <v>333</v>
      </c>
      <c r="B8" s="254">
        <f>B4*B5*B7</f>
        <v>0</v>
      </c>
      <c r="C8" s="255"/>
    </row>
    <row r="9" spans="1:3" ht="15" x14ac:dyDescent="0.2">
      <c r="A9" s="249"/>
      <c r="B9" s="256"/>
      <c r="C9" s="24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topLeftCell="A145" workbookViewId="0">
      <selection activeCell="E10" sqref="E10"/>
    </sheetView>
  </sheetViews>
  <sheetFormatPr baseColWidth="10" defaultRowHeight="14.25" x14ac:dyDescent="0.2"/>
  <cols>
    <col min="1" max="1" width="6.375" customWidth="1"/>
    <col min="3" max="3" width="40.75" customWidth="1"/>
    <col min="4" max="4" width="16.875" customWidth="1"/>
    <col min="5" max="5" width="17.125" customWidth="1"/>
    <col min="6" max="6" width="17.875" customWidth="1"/>
    <col min="7" max="7" width="4.5" customWidth="1"/>
  </cols>
  <sheetData>
    <row r="1" spans="1:7" ht="15" x14ac:dyDescent="0.2">
      <c r="A1" s="224"/>
      <c r="B1" s="224"/>
      <c r="C1" s="224"/>
      <c r="D1" s="224"/>
      <c r="E1" s="224"/>
      <c r="F1" s="224"/>
      <c r="G1" s="223"/>
    </row>
    <row r="2" spans="1:7" ht="42" customHeight="1" x14ac:dyDescent="0.2">
      <c r="A2" s="225" t="s">
        <v>444</v>
      </c>
      <c r="B2" s="226"/>
      <c r="C2" s="226"/>
      <c r="D2" s="226"/>
      <c r="E2" s="226"/>
      <c r="F2" s="226"/>
      <c r="G2" s="223"/>
    </row>
    <row r="3" spans="1:7" ht="56.25" x14ac:dyDescent="0.2">
      <c r="A3" s="222"/>
      <c r="B3" s="227"/>
      <c r="C3" s="227"/>
      <c r="D3" s="272" t="s">
        <v>429</v>
      </c>
      <c r="E3" s="272" t="s">
        <v>430</v>
      </c>
      <c r="F3" s="272" t="s">
        <v>431</v>
      </c>
      <c r="G3" s="222"/>
    </row>
    <row r="4" spans="1:7" ht="26.25" customHeight="1" x14ac:dyDescent="0.25">
      <c r="A4" s="228"/>
      <c r="B4" s="236">
        <v>1</v>
      </c>
      <c r="C4" s="235" t="s">
        <v>70</v>
      </c>
      <c r="D4" s="237">
        <f>SUM(D5+D20+D31+D35)</f>
        <v>0</v>
      </c>
      <c r="E4" s="237">
        <f>SUM(E5+E20+E31+E35)</f>
        <v>0</v>
      </c>
      <c r="F4" s="237">
        <f>SUM(F5+F20+F31+F35)</f>
        <v>0</v>
      </c>
      <c r="G4" s="230"/>
    </row>
    <row r="5" spans="1:7" ht="24.75" customHeight="1" x14ac:dyDescent="0.25">
      <c r="A5" s="228"/>
      <c r="B5" s="238" t="s">
        <v>112</v>
      </c>
      <c r="C5" s="235" t="s">
        <v>71</v>
      </c>
      <c r="D5" s="237">
        <f>SUM(D6,D12)</f>
        <v>0</v>
      </c>
      <c r="E5" s="237">
        <f>SUM(E6,E12)</f>
        <v>0</v>
      </c>
      <c r="F5" s="237">
        <f>SUM(F6,F12)</f>
        <v>0</v>
      </c>
      <c r="G5" s="230"/>
    </row>
    <row r="6" spans="1:7" ht="30.75" customHeight="1" x14ac:dyDescent="0.2">
      <c r="A6" s="224"/>
      <c r="B6" s="239" t="s">
        <v>113</v>
      </c>
      <c r="C6" s="240" t="s">
        <v>33</v>
      </c>
      <c r="D6" s="241">
        <f>SUM(D7:D11)</f>
        <v>0</v>
      </c>
      <c r="E6" s="241">
        <f>SUM(E7:E11)</f>
        <v>0</v>
      </c>
      <c r="F6" s="241">
        <f>SUM(F7:F11)</f>
        <v>0</v>
      </c>
      <c r="G6" s="223"/>
    </row>
    <row r="7" spans="1:7" ht="33" customHeight="1" x14ac:dyDescent="0.2">
      <c r="A7" s="229"/>
      <c r="B7" s="242" t="s">
        <v>114</v>
      </c>
      <c r="C7" s="240" t="s">
        <v>42</v>
      </c>
      <c r="D7" s="243">
        <v>0</v>
      </c>
      <c r="E7" s="243">
        <v>0</v>
      </c>
      <c r="F7" s="243">
        <v>0</v>
      </c>
      <c r="G7" s="231"/>
    </row>
    <row r="8" spans="1:7" ht="36" customHeight="1" x14ac:dyDescent="0.2">
      <c r="A8" s="224"/>
      <c r="B8" s="242" t="s">
        <v>115</v>
      </c>
      <c r="C8" s="240" t="s">
        <v>116</v>
      </c>
      <c r="D8" s="243">
        <v>0</v>
      </c>
      <c r="E8" s="243">
        <v>0</v>
      </c>
      <c r="F8" s="243">
        <v>0</v>
      </c>
      <c r="G8" s="223"/>
    </row>
    <row r="9" spans="1:7" ht="33.75" customHeight="1" x14ac:dyDescent="0.2">
      <c r="A9" s="229"/>
      <c r="B9" s="242" t="s">
        <v>117</v>
      </c>
      <c r="C9" s="240" t="s">
        <v>118</v>
      </c>
      <c r="D9" s="243">
        <v>0</v>
      </c>
      <c r="E9" s="243">
        <v>0</v>
      </c>
      <c r="F9" s="243">
        <v>0</v>
      </c>
      <c r="G9" s="231"/>
    </row>
    <row r="10" spans="1:7" ht="35.25" customHeight="1" x14ac:dyDescent="0.2">
      <c r="A10" s="224"/>
      <c r="B10" s="242" t="s">
        <v>119</v>
      </c>
      <c r="C10" s="240" t="s">
        <v>120</v>
      </c>
      <c r="D10" s="243">
        <v>0</v>
      </c>
      <c r="E10" s="243">
        <v>0</v>
      </c>
      <c r="F10" s="243">
        <v>0</v>
      </c>
      <c r="G10" s="223"/>
    </row>
    <row r="11" spans="1:7" ht="35.25" customHeight="1" x14ac:dyDescent="0.2">
      <c r="A11" s="224"/>
      <c r="B11" s="242" t="s">
        <v>121</v>
      </c>
      <c r="C11" s="240" t="s">
        <v>61</v>
      </c>
      <c r="D11" s="243">
        <v>0</v>
      </c>
      <c r="E11" s="243">
        <v>0</v>
      </c>
      <c r="F11" s="243">
        <v>0</v>
      </c>
      <c r="G11" s="223"/>
    </row>
    <row r="12" spans="1:7" ht="35.25" customHeight="1" x14ac:dyDescent="0.2">
      <c r="A12" s="224"/>
      <c r="B12" s="242" t="s">
        <v>122</v>
      </c>
      <c r="C12" s="240" t="s">
        <v>72</v>
      </c>
      <c r="D12" s="241">
        <f>SUM(D13:D19)</f>
        <v>0</v>
      </c>
      <c r="E12" s="241">
        <f>SUM(E13:E19)</f>
        <v>0</v>
      </c>
      <c r="F12" s="241">
        <f>SUM(F13:F19)</f>
        <v>0</v>
      </c>
      <c r="G12" s="223"/>
    </row>
    <row r="13" spans="1:7" ht="34.5" customHeight="1" x14ac:dyDescent="0.2">
      <c r="A13" s="229"/>
      <c r="B13" s="242" t="s">
        <v>123</v>
      </c>
      <c r="C13" s="240" t="s">
        <v>79</v>
      </c>
      <c r="D13" s="247"/>
      <c r="E13" s="247"/>
      <c r="F13" s="247"/>
      <c r="G13" s="231"/>
    </row>
    <row r="14" spans="1:7" ht="35.25" customHeight="1" x14ac:dyDescent="0.2">
      <c r="A14" s="229"/>
      <c r="B14" s="242" t="s">
        <v>124</v>
      </c>
      <c r="C14" s="240" t="s">
        <v>9</v>
      </c>
      <c r="D14" s="243">
        <v>0</v>
      </c>
      <c r="E14" s="243">
        <v>0</v>
      </c>
      <c r="F14" s="243">
        <v>0</v>
      </c>
      <c r="G14" s="231"/>
    </row>
    <row r="15" spans="1:7" ht="35.25" customHeight="1" x14ac:dyDescent="0.2">
      <c r="A15" s="224"/>
      <c r="B15" s="242" t="s">
        <v>125</v>
      </c>
      <c r="C15" s="240" t="s">
        <v>82</v>
      </c>
      <c r="D15" s="243">
        <v>0</v>
      </c>
      <c r="E15" s="243">
        <v>0</v>
      </c>
      <c r="F15" s="243">
        <v>0</v>
      </c>
      <c r="G15" s="223"/>
    </row>
    <row r="16" spans="1:7" ht="35.25" customHeight="1" x14ac:dyDescent="0.25">
      <c r="A16" s="228"/>
      <c r="B16" s="242" t="s">
        <v>126</v>
      </c>
      <c r="C16" s="240" t="s">
        <v>83</v>
      </c>
      <c r="D16" s="243">
        <v>0</v>
      </c>
      <c r="E16" s="243">
        <v>0</v>
      </c>
      <c r="F16" s="243">
        <v>0</v>
      </c>
      <c r="G16" s="230"/>
    </row>
    <row r="17" spans="1:7" ht="52.5" customHeight="1" x14ac:dyDescent="0.2">
      <c r="A17" s="224"/>
      <c r="B17" s="242" t="s">
        <v>127</v>
      </c>
      <c r="C17" s="240" t="s">
        <v>128</v>
      </c>
      <c r="D17" s="247"/>
      <c r="E17" s="247"/>
      <c r="F17" s="247"/>
      <c r="G17" s="223"/>
    </row>
    <row r="18" spans="1:7" ht="35.25" customHeight="1" x14ac:dyDescent="0.2">
      <c r="A18" s="224"/>
      <c r="B18" s="242" t="s">
        <v>129</v>
      </c>
      <c r="C18" s="240" t="s">
        <v>36</v>
      </c>
      <c r="D18" s="247"/>
      <c r="E18" s="247"/>
      <c r="F18" s="247"/>
      <c r="G18" s="223"/>
    </row>
    <row r="19" spans="1:7" ht="30" customHeight="1" x14ac:dyDescent="0.2">
      <c r="A19" s="224"/>
      <c r="B19" s="242" t="s">
        <v>130</v>
      </c>
      <c r="C19" s="240" t="s">
        <v>61</v>
      </c>
      <c r="D19" s="243">
        <v>0</v>
      </c>
      <c r="E19" s="243">
        <v>0</v>
      </c>
      <c r="F19" s="243">
        <v>0</v>
      </c>
      <c r="G19" s="223"/>
    </row>
    <row r="20" spans="1:7" ht="24.75" customHeight="1" x14ac:dyDescent="0.2">
      <c r="A20" s="224"/>
      <c r="B20" s="238" t="s">
        <v>131</v>
      </c>
      <c r="C20" s="235" t="s">
        <v>73</v>
      </c>
      <c r="D20" s="237">
        <f>SUM(D21:D22)</f>
        <v>0</v>
      </c>
      <c r="E20" s="237">
        <f>SUM(E21:E22)</f>
        <v>0</v>
      </c>
      <c r="F20" s="237">
        <f>SUM(F21:F22)</f>
        <v>0</v>
      </c>
      <c r="G20" s="223"/>
    </row>
    <row r="21" spans="1:7" ht="26.25" customHeight="1" x14ac:dyDescent="0.25">
      <c r="A21" s="228"/>
      <c r="B21" s="242" t="s">
        <v>132</v>
      </c>
      <c r="C21" s="240" t="s">
        <v>51</v>
      </c>
      <c r="D21" s="243">
        <v>0</v>
      </c>
      <c r="E21" s="243">
        <v>0</v>
      </c>
      <c r="F21" s="243">
        <v>0</v>
      </c>
      <c r="G21" s="230"/>
    </row>
    <row r="22" spans="1:7" ht="39" customHeight="1" x14ac:dyDescent="0.2">
      <c r="A22" s="224"/>
      <c r="B22" s="242" t="s">
        <v>133</v>
      </c>
      <c r="C22" s="244" t="s">
        <v>74</v>
      </c>
      <c r="D22" s="241">
        <f>SUM(D23:D24)</f>
        <v>0</v>
      </c>
      <c r="E22" s="241">
        <f>SUM(E23:E24)</f>
        <v>0</v>
      </c>
      <c r="F22" s="241">
        <f>SUM(F23:F24)</f>
        <v>0</v>
      </c>
      <c r="G22" s="223"/>
    </row>
    <row r="23" spans="1:7" ht="35.25" customHeight="1" x14ac:dyDescent="0.2">
      <c r="A23" s="224"/>
      <c r="B23" s="242" t="s">
        <v>134</v>
      </c>
      <c r="C23" s="240" t="s">
        <v>52</v>
      </c>
      <c r="D23" s="243">
        <v>0</v>
      </c>
      <c r="E23" s="243">
        <v>0</v>
      </c>
      <c r="F23" s="243">
        <v>0</v>
      </c>
      <c r="G23" s="223"/>
    </row>
    <row r="24" spans="1:7" ht="36" customHeight="1" x14ac:dyDescent="0.2">
      <c r="A24" s="224"/>
      <c r="B24" s="242" t="s">
        <v>135</v>
      </c>
      <c r="C24" s="240" t="s">
        <v>32</v>
      </c>
      <c r="D24" s="243">
        <v>0</v>
      </c>
      <c r="E24" s="243">
        <v>0</v>
      </c>
      <c r="F24" s="243">
        <v>0</v>
      </c>
      <c r="G24" s="223"/>
    </row>
    <row r="25" spans="1:7" ht="50.25" customHeight="1" x14ac:dyDescent="0.2">
      <c r="A25" s="224"/>
      <c r="B25" s="238" t="s">
        <v>136</v>
      </c>
      <c r="C25" s="235" t="s">
        <v>137</v>
      </c>
      <c r="D25" s="247"/>
      <c r="E25" s="247"/>
      <c r="F25" s="247"/>
      <c r="G25" s="223"/>
    </row>
    <row r="26" spans="1:7" ht="69" customHeight="1" x14ac:dyDescent="0.25">
      <c r="A26" s="228"/>
      <c r="B26" s="242" t="s">
        <v>138</v>
      </c>
      <c r="C26" s="240" t="s">
        <v>352</v>
      </c>
      <c r="D26" s="247"/>
      <c r="E26" s="247"/>
      <c r="F26" s="247"/>
      <c r="G26" s="230"/>
    </row>
    <row r="27" spans="1:7" ht="36" customHeight="1" x14ac:dyDescent="0.25">
      <c r="A27" s="230"/>
      <c r="B27" s="242" t="s">
        <v>139</v>
      </c>
      <c r="C27" s="240" t="s">
        <v>53</v>
      </c>
      <c r="D27" s="247"/>
      <c r="E27" s="247"/>
      <c r="F27" s="247"/>
      <c r="G27" s="230"/>
    </row>
    <row r="28" spans="1:7" ht="35.25" customHeight="1" x14ac:dyDescent="0.2">
      <c r="A28" s="231"/>
      <c r="B28" s="242" t="s">
        <v>140</v>
      </c>
      <c r="C28" s="240" t="s">
        <v>54</v>
      </c>
      <c r="D28" s="247"/>
      <c r="E28" s="247"/>
      <c r="F28" s="247"/>
      <c r="G28" s="231"/>
    </row>
    <row r="29" spans="1:7" ht="35.25" customHeight="1" x14ac:dyDescent="0.2">
      <c r="A29" s="231"/>
      <c r="B29" s="242" t="s">
        <v>141</v>
      </c>
      <c r="C29" s="240" t="s">
        <v>81</v>
      </c>
      <c r="D29" s="247"/>
      <c r="E29" s="247"/>
      <c r="F29" s="247"/>
      <c r="G29" s="231"/>
    </row>
    <row r="30" spans="1:7" ht="30.75" customHeight="1" x14ac:dyDescent="0.2">
      <c r="A30" s="231"/>
      <c r="B30" s="242" t="s">
        <v>142</v>
      </c>
      <c r="C30" s="240" t="s">
        <v>61</v>
      </c>
      <c r="D30" s="247"/>
      <c r="E30" s="247"/>
      <c r="F30" s="247"/>
      <c r="G30" s="231"/>
    </row>
    <row r="31" spans="1:7" ht="77.25" customHeight="1" x14ac:dyDescent="0.2">
      <c r="A31" s="231"/>
      <c r="B31" s="238" t="s">
        <v>143</v>
      </c>
      <c r="C31" s="235" t="s">
        <v>94</v>
      </c>
      <c r="D31" s="245">
        <f>SUM(D32:D34)</f>
        <v>0</v>
      </c>
      <c r="E31" s="245">
        <f>SUM(E32:E34)</f>
        <v>0</v>
      </c>
      <c r="F31" s="245">
        <f>SUM(F32:F34)</f>
        <v>0</v>
      </c>
      <c r="G31" s="231"/>
    </row>
    <row r="32" spans="1:7" ht="15" x14ac:dyDescent="0.2">
      <c r="A32" s="229"/>
      <c r="B32" s="242" t="s">
        <v>144</v>
      </c>
      <c r="C32" s="221" t="s">
        <v>145</v>
      </c>
      <c r="D32" s="243">
        <v>0</v>
      </c>
      <c r="E32" s="243">
        <v>0</v>
      </c>
      <c r="F32" s="243">
        <v>0</v>
      </c>
      <c r="G32" s="231"/>
    </row>
    <row r="33" spans="1:7" ht="35.25" customHeight="1" x14ac:dyDescent="0.2">
      <c r="A33" s="223"/>
      <c r="B33" s="242" t="s">
        <v>146</v>
      </c>
      <c r="C33" s="221" t="s">
        <v>147</v>
      </c>
      <c r="D33" s="243">
        <v>0</v>
      </c>
      <c r="E33" s="243">
        <v>0</v>
      </c>
      <c r="F33" s="243">
        <v>0</v>
      </c>
      <c r="G33" s="223"/>
    </row>
    <row r="34" spans="1:7" ht="15" x14ac:dyDescent="0.2">
      <c r="A34" s="229"/>
      <c r="B34" s="242" t="s">
        <v>148</v>
      </c>
      <c r="C34" s="221" t="s">
        <v>110</v>
      </c>
      <c r="D34" s="243">
        <v>0</v>
      </c>
      <c r="E34" s="243">
        <v>0</v>
      </c>
      <c r="F34" s="243">
        <v>0</v>
      </c>
      <c r="G34" s="231"/>
    </row>
    <row r="35" spans="1:7" ht="35.25" customHeight="1" x14ac:dyDescent="0.2">
      <c r="A35" s="224"/>
      <c r="B35" s="238" t="s">
        <v>149</v>
      </c>
      <c r="C35" s="235" t="s">
        <v>75</v>
      </c>
      <c r="D35" s="237">
        <f>D36+D37+D38+D39+D42+D43+D45+D46+D47+D48+D49+D50+D51+D52+D53+D54+D55+D56+D57</f>
        <v>0</v>
      </c>
      <c r="E35" s="237">
        <f>E36+E37+E38+E39+E42+E43+E45+E46+E47+E48+E49+E50+E51+E52+E53+E54+E55+E56+E57</f>
        <v>0</v>
      </c>
      <c r="F35" s="237">
        <f>F36+F37+F38+F39+F42+F43+F45+F46+F47+F48+F49+F50+F51+F52+F53+F54+F55+F56+F57</f>
        <v>0</v>
      </c>
      <c r="G35" s="223"/>
    </row>
    <row r="36" spans="1:7" ht="35.25" customHeight="1" x14ac:dyDescent="0.2">
      <c r="A36" s="224"/>
      <c r="B36" s="242" t="s">
        <v>150</v>
      </c>
      <c r="C36" s="240" t="s">
        <v>34</v>
      </c>
      <c r="D36" s="247"/>
      <c r="E36" s="247"/>
      <c r="F36" s="247"/>
      <c r="G36" s="223"/>
    </row>
    <row r="37" spans="1:7" ht="57.75" customHeight="1" x14ac:dyDescent="0.2">
      <c r="A37" s="224"/>
      <c r="B37" s="242" t="s">
        <v>151</v>
      </c>
      <c r="C37" s="240" t="s">
        <v>390</v>
      </c>
      <c r="D37" s="247"/>
      <c r="E37" s="247"/>
      <c r="F37" s="247"/>
      <c r="G37" s="223"/>
    </row>
    <row r="38" spans="1:7" ht="42" customHeight="1" x14ac:dyDescent="0.2">
      <c r="A38" s="224"/>
      <c r="B38" s="242" t="s">
        <v>152</v>
      </c>
      <c r="C38" s="240" t="s">
        <v>391</v>
      </c>
      <c r="D38" s="247"/>
      <c r="E38" s="247"/>
      <c r="F38" s="247"/>
      <c r="G38" s="223"/>
    </row>
    <row r="39" spans="1:7" ht="61.5" customHeight="1" x14ac:dyDescent="0.2">
      <c r="A39" s="224"/>
      <c r="B39" s="242" t="s">
        <v>153</v>
      </c>
      <c r="C39" s="235" t="s">
        <v>353</v>
      </c>
      <c r="D39" s="247"/>
      <c r="E39" s="247"/>
      <c r="F39" s="247"/>
      <c r="G39" s="223"/>
    </row>
    <row r="40" spans="1:7" ht="62.25" customHeight="1" x14ac:dyDescent="0.2">
      <c r="A40" s="229"/>
      <c r="B40" s="242" t="s">
        <v>154</v>
      </c>
      <c r="C40" s="240" t="s">
        <v>354</v>
      </c>
      <c r="D40" s="247"/>
      <c r="E40" s="247"/>
      <c r="F40" s="247"/>
      <c r="G40" s="231"/>
    </row>
    <row r="41" spans="1:7" ht="62.25" customHeight="1" x14ac:dyDescent="0.2">
      <c r="A41" s="229"/>
      <c r="B41" s="242" t="s">
        <v>155</v>
      </c>
      <c r="C41" s="240" t="s">
        <v>355</v>
      </c>
      <c r="D41" s="247"/>
      <c r="E41" s="247"/>
      <c r="F41" s="247"/>
      <c r="G41" s="231"/>
    </row>
    <row r="42" spans="1:7" ht="57" customHeight="1" x14ac:dyDescent="0.2">
      <c r="A42" s="229"/>
      <c r="B42" s="242" t="s">
        <v>156</v>
      </c>
      <c r="C42" s="221" t="s">
        <v>109</v>
      </c>
      <c r="D42" s="247"/>
      <c r="E42" s="247"/>
      <c r="F42" s="247"/>
      <c r="G42" s="231"/>
    </row>
    <row r="43" spans="1:7" ht="59.25" customHeight="1" x14ac:dyDescent="0.2">
      <c r="A43" s="224"/>
      <c r="B43" s="242" t="s">
        <v>157</v>
      </c>
      <c r="C43" s="235" t="s">
        <v>357</v>
      </c>
      <c r="D43" s="247"/>
      <c r="E43" s="247"/>
      <c r="F43" s="247"/>
      <c r="G43" s="223"/>
    </row>
    <row r="44" spans="1:7" ht="47.25" customHeight="1" x14ac:dyDescent="0.2">
      <c r="A44" s="224"/>
      <c r="B44" s="242" t="s">
        <v>158</v>
      </c>
      <c r="C44" s="240" t="s">
        <v>159</v>
      </c>
      <c r="D44" s="247"/>
      <c r="E44" s="247"/>
      <c r="F44" s="247"/>
      <c r="G44" s="223"/>
    </row>
    <row r="45" spans="1:7" ht="28.5" customHeight="1" x14ac:dyDescent="0.2">
      <c r="A45" s="223"/>
      <c r="B45" s="242" t="s">
        <v>160</v>
      </c>
      <c r="C45" s="240" t="s">
        <v>77</v>
      </c>
      <c r="D45" s="243">
        <v>0</v>
      </c>
      <c r="E45" s="243">
        <v>0</v>
      </c>
      <c r="F45" s="243">
        <v>0</v>
      </c>
      <c r="G45" s="223"/>
    </row>
    <row r="46" spans="1:7" ht="29.25" customHeight="1" x14ac:dyDescent="0.25">
      <c r="A46" s="230"/>
      <c r="B46" s="242" t="s">
        <v>161</v>
      </c>
      <c r="C46" s="240" t="s">
        <v>55</v>
      </c>
      <c r="D46" s="247"/>
      <c r="E46" s="247"/>
      <c r="F46" s="247"/>
      <c r="G46" s="230"/>
    </row>
    <row r="47" spans="1:7" ht="51" customHeight="1" x14ac:dyDescent="0.25">
      <c r="A47" s="228"/>
      <c r="B47" s="242" t="s">
        <v>162</v>
      </c>
      <c r="C47" s="240" t="s">
        <v>56</v>
      </c>
      <c r="D47" s="243">
        <v>0</v>
      </c>
      <c r="E47" s="243">
        <v>0</v>
      </c>
      <c r="F47" s="243">
        <v>0</v>
      </c>
      <c r="G47" s="230"/>
    </row>
    <row r="48" spans="1:7" ht="29.25" customHeight="1" x14ac:dyDescent="0.2">
      <c r="A48" s="224"/>
      <c r="B48" s="242" t="s">
        <v>163</v>
      </c>
      <c r="C48" s="240" t="s">
        <v>57</v>
      </c>
      <c r="D48" s="243">
        <v>0</v>
      </c>
      <c r="E48" s="243">
        <v>0</v>
      </c>
      <c r="F48" s="243">
        <v>0</v>
      </c>
      <c r="G48" s="223"/>
    </row>
    <row r="49" spans="1:7" ht="36.75" customHeight="1" x14ac:dyDescent="0.2">
      <c r="A49" s="224"/>
      <c r="B49" s="242" t="s">
        <v>164</v>
      </c>
      <c r="C49" s="240" t="s">
        <v>58</v>
      </c>
      <c r="D49" s="243">
        <v>0</v>
      </c>
      <c r="E49" s="243">
        <v>0</v>
      </c>
      <c r="F49" s="243">
        <v>0</v>
      </c>
      <c r="G49" s="223"/>
    </row>
    <row r="50" spans="1:7" ht="36" customHeight="1" x14ac:dyDescent="0.2">
      <c r="A50" s="224"/>
      <c r="B50" s="242" t="s">
        <v>165</v>
      </c>
      <c r="C50" s="240" t="s">
        <v>35</v>
      </c>
      <c r="D50" s="243">
        <v>0</v>
      </c>
      <c r="E50" s="243">
        <v>0</v>
      </c>
      <c r="F50" s="243">
        <v>0</v>
      </c>
      <c r="G50" s="223"/>
    </row>
    <row r="51" spans="1:7" ht="35.25" customHeight="1" x14ac:dyDescent="0.2">
      <c r="A51" s="224"/>
      <c r="B51" s="242" t="s">
        <v>166</v>
      </c>
      <c r="C51" s="240" t="s">
        <v>76</v>
      </c>
      <c r="D51" s="243">
        <v>0</v>
      </c>
      <c r="E51" s="243">
        <v>0</v>
      </c>
      <c r="F51" s="237">
        <f>'C.2_RechtUndBeratung'!C29</f>
        <v>0</v>
      </c>
      <c r="G51" s="223"/>
    </row>
    <row r="52" spans="1:7" ht="35.25" customHeight="1" x14ac:dyDescent="0.2">
      <c r="A52" s="224"/>
      <c r="B52" s="242" t="s">
        <v>167</v>
      </c>
      <c r="C52" s="240" t="s">
        <v>41</v>
      </c>
      <c r="D52" s="243">
        <v>0</v>
      </c>
      <c r="E52" s="243">
        <v>0</v>
      </c>
      <c r="F52" s="243">
        <v>0</v>
      </c>
      <c r="G52" s="223"/>
    </row>
    <row r="53" spans="1:7" ht="35.25" customHeight="1" x14ac:dyDescent="0.2">
      <c r="A53" s="224"/>
      <c r="B53" s="242" t="s">
        <v>168</v>
      </c>
      <c r="C53" s="240" t="s">
        <v>59</v>
      </c>
      <c r="D53" s="243">
        <v>0</v>
      </c>
      <c r="E53" s="243">
        <v>0</v>
      </c>
      <c r="F53" s="243">
        <v>0</v>
      </c>
      <c r="G53" s="223"/>
    </row>
    <row r="54" spans="1:7" ht="35.25" customHeight="1" x14ac:dyDescent="0.2">
      <c r="A54" s="224"/>
      <c r="B54" s="242" t="s">
        <v>169</v>
      </c>
      <c r="C54" s="240" t="s">
        <v>60</v>
      </c>
      <c r="D54" s="243">
        <v>0</v>
      </c>
      <c r="E54" s="243">
        <v>0</v>
      </c>
      <c r="F54" s="243">
        <v>0</v>
      </c>
      <c r="G54" s="223"/>
    </row>
    <row r="55" spans="1:7" ht="35.25" customHeight="1" x14ac:dyDescent="0.2">
      <c r="A55" s="224"/>
      <c r="B55" s="242" t="s">
        <v>170</v>
      </c>
      <c r="C55" s="240" t="s">
        <v>80</v>
      </c>
      <c r="D55" s="243">
        <v>0</v>
      </c>
      <c r="E55" s="243">
        <v>0</v>
      </c>
      <c r="F55" s="243">
        <v>0</v>
      </c>
      <c r="G55" s="223"/>
    </row>
    <row r="56" spans="1:7" ht="35.25" customHeight="1" x14ac:dyDescent="0.2">
      <c r="A56" s="224"/>
      <c r="B56" s="242" t="s">
        <v>171</v>
      </c>
      <c r="C56" s="240" t="s">
        <v>111</v>
      </c>
      <c r="D56" s="247"/>
      <c r="E56" s="247"/>
      <c r="F56" s="247"/>
      <c r="G56" s="223"/>
    </row>
    <row r="57" spans="1:7" ht="15" x14ac:dyDescent="0.2">
      <c r="A57" s="224"/>
      <c r="B57" s="242" t="s">
        <v>172</v>
      </c>
      <c r="C57" s="240" t="s">
        <v>110</v>
      </c>
      <c r="D57" s="243">
        <v>0</v>
      </c>
      <c r="E57" s="243">
        <v>0</v>
      </c>
      <c r="F57" s="243">
        <v>0</v>
      </c>
      <c r="G57" s="223"/>
    </row>
    <row r="58" spans="1:7" ht="35.25" hidden="1" customHeight="1" x14ac:dyDescent="0.2">
      <c r="A58" s="224"/>
      <c r="B58" s="273" t="s">
        <v>173</v>
      </c>
      <c r="C58" s="274" t="s">
        <v>174</v>
      </c>
      <c r="D58" s="247"/>
      <c r="E58" s="247"/>
      <c r="F58" s="247"/>
      <c r="G58" s="223"/>
    </row>
    <row r="59" spans="1:7" ht="35.25" hidden="1" customHeight="1" x14ac:dyDescent="0.2">
      <c r="A59" s="224"/>
      <c r="B59" s="273" t="s">
        <v>175</v>
      </c>
      <c r="C59" s="274" t="s">
        <v>176</v>
      </c>
      <c r="D59" s="247"/>
      <c r="E59" s="247"/>
      <c r="F59" s="247"/>
      <c r="G59" s="223"/>
    </row>
    <row r="60" spans="1:7" ht="35.25" hidden="1" customHeight="1" x14ac:dyDescent="0.2">
      <c r="A60" s="224"/>
      <c r="B60" s="275" t="s">
        <v>177</v>
      </c>
      <c r="C60" s="276" t="s">
        <v>21</v>
      </c>
      <c r="D60" s="247"/>
      <c r="E60" s="247"/>
      <c r="F60" s="247"/>
      <c r="G60" s="223"/>
    </row>
    <row r="61" spans="1:7" ht="35.25" hidden="1" customHeight="1" x14ac:dyDescent="0.2">
      <c r="A61" s="224"/>
      <c r="B61" s="275" t="s">
        <v>178</v>
      </c>
      <c r="C61" s="277" t="s">
        <v>376</v>
      </c>
      <c r="D61" s="247"/>
      <c r="E61" s="247"/>
      <c r="F61" s="247"/>
      <c r="G61" s="223"/>
    </row>
    <row r="62" spans="1:7" ht="30" hidden="1" customHeight="1" x14ac:dyDescent="0.2">
      <c r="A62" s="224"/>
      <c r="B62" s="275" t="s">
        <v>179</v>
      </c>
      <c r="C62" s="277" t="s">
        <v>377</v>
      </c>
      <c r="D62" s="247"/>
      <c r="E62" s="247"/>
      <c r="F62" s="247"/>
      <c r="G62" s="223"/>
    </row>
    <row r="63" spans="1:7" ht="30" hidden="1" customHeight="1" x14ac:dyDescent="0.2">
      <c r="A63" s="224"/>
      <c r="B63" s="275" t="s">
        <v>180</v>
      </c>
      <c r="C63" s="277" t="s">
        <v>378</v>
      </c>
      <c r="D63" s="247"/>
      <c r="E63" s="247"/>
      <c r="F63" s="247"/>
      <c r="G63" s="223"/>
    </row>
    <row r="64" spans="1:7" ht="35.25" hidden="1" customHeight="1" x14ac:dyDescent="0.2">
      <c r="A64" s="224"/>
      <c r="B64" s="275" t="s">
        <v>181</v>
      </c>
      <c r="C64" s="277" t="s">
        <v>16</v>
      </c>
      <c r="D64" s="247"/>
      <c r="E64" s="247"/>
      <c r="F64" s="247"/>
      <c r="G64" s="223"/>
    </row>
    <row r="65" spans="1:7" ht="55.5" hidden="1" customHeight="1" x14ac:dyDescent="0.2">
      <c r="A65" s="224"/>
      <c r="B65" s="275" t="s">
        <v>182</v>
      </c>
      <c r="C65" s="277" t="s">
        <v>379</v>
      </c>
      <c r="D65" s="247"/>
      <c r="E65" s="247"/>
      <c r="F65" s="247"/>
      <c r="G65" s="223"/>
    </row>
    <row r="66" spans="1:7" ht="30" hidden="1" customHeight="1" x14ac:dyDescent="0.2">
      <c r="A66" s="224"/>
      <c r="B66" s="275" t="s">
        <v>183</v>
      </c>
      <c r="C66" s="277" t="s">
        <v>17</v>
      </c>
      <c r="D66" s="247"/>
      <c r="E66" s="247"/>
      <c r="F66" s="247"/>
      <c r="G66" s="223"/>
    </row>
    <row r="67" spans="1:7" ht="30" hidden="1" customHeight="1" x14ac:dyDescent="0.2">
      <c r="A67" s="224"/>
      <c r="B67" s="275" t="s">
        <v>184</v>
      </c>
      <c r="C67" s="277" t="s">
        <v>18</v>
      </c>
      <c r="D67" s="247"/>
      <c r="E67" s="247"/>
      <c r="F67" s="247"/>
      <c r="G67" s="223"/>
    </row>
    <row r="68" spans="1:7" ht="35.25" hidden="1" customHeight="1" x14ac:dyDescent="0.2">
      <c r="A68" s="224"/>
      <c r="B68" s="275" t="s">
        <v>185</v>
      </c>
      <c r="C68" s="276" t="s">
        <v>22</v>
      </c>
      <c r="D68" s="247"/>
      <c r="E68" s="247"/>
      <c r="F68" s="247"/>
      <c r="G68" s="223"/>
    </row>
    <row r="69" spans="1:7" ht="25.5" hidden="1" customHeight="1" x14ac:dyDescent="0.2">
      <c r="A69" s="224"/>
      <c r="B69" s="275" t="s">
        <v>186</v>
      </c>
      <c r="C69" s="277" t="s">
        <v>38</v>
      </c>
      <c r="D69" s="247"/>
      <c r="E69" s="247"/>
      <c r="F69" s="247"/>
      <c r="G69" s="223"/>
    </row>
    <row r="70" spans="1:7" ht="24" hidden="1" customHeight="1" x14ac:dyDescent="0.2">
      <c r="A70" s="224"/>
      <c r="B70" s="275" t="s">
        <v>187</v>
      </c>
      <c r="C70" s="277" t="s">
        <v>39</v>
      </c>
      <c r="D70" s="247"/>
      <c r="E70" s="247"/>
      <c r="F70" s="247"/>
      <c r="G70" s="223"/>
    </row>
    <row r="71" spans="1:7" ht="34.5" hidden="1" customHeight="1" x14ac:dyDescent="0.2">
      <c r="A71" s="224"/>
      <c r="B71" s="275" t="s">
        <v>188</v>
      </c>
      <c r="C71" s="276" t="s">
        <v>23</v>
      </c>
      <c r="D71" s="247"/>
      <c r="E71" s="247"/>
      <c r="F71" s="247"/>
      <c r="G71" s="223"/>
    </row>
    <row r="72" spans="1:7" ht="30" hidden="1" customHeight="1" x14ac:dyDescent="0.2">
      <c r="A72" s="224"/>
      <c r="B72" s="275" t="s">
        <v>189</v>
      </c>
      <c r="C72" s="277" t="s">
        <v>19</v>
      </c>
      <c r="D72" s="247"/>
      <c r="E72" s="247"/>
      <c r="F72" s="247"/>
      <c r="G72" s="223"/>
    </row>
    <row r="73" spans="1:7" ht="30" hidden="1" customHeight="1" x14ac:dyDescent="0.2">
      <c r="A73" s="224"/>
      <c r="B73" s="275" t="s">
        <v>190</v>
      </c>
      <c r="C73" s="277" t="s">
        <v>20</v>
      </c>
      <c r="D73" s="247"/>
      <c r="E73" s="247"/>
      <c r="F73" s="247"/>
      <c r="G73" s="223"/>
    </row>
    <row r="74" spans="1:7" ht="35.25" hidden="1" customHeight="1" x14ac:dyDescent="0.2">
      <c r="A74" s="224"/>
      <c r="B74" s="275" t="s">
        <v>191</v>
      </c>
      <c r="C74" s="277" t="s">
        <v>85</v>
      </c>
      <c r="D74" s="247"/>
      <c r="E74" s="247"/>
      <c r="F74" s="247"/>
      <c r="G74" s="223"/>
    </row>
    <row r="75" spans="1:7" ht="36" hidden="1" customHeight="1" x14ac:dyDescent="0.2">
      <c r="A75" s="224"/>
      <c r="B75" s="275" t="s">
        <v>192</v>
      </c>
      <c r="C75" s="276" t="s">
        <v>86</v>
      </c>
      <c r="D75" s="247"/>
      <c r="E75" s="247"/>
      <c r="F75" s="247"/>
      <c r="G75" s="223"/>
    </row>
    <row r="76" spans="1:7" ht="30" hidden="1" customHeight="1" x14ac:dyDescent="0.2">
      <c r="A76" s="224"/>
      <c r="B76" s="275" t="s">
        <v>193</v>
      </c>
      <c r="C76" s="277" t="s">
        <v>320</v>
      </c>
      <c r="D76" s="247"/>
      <c r="E76" s="247"/>
      <c r="F76" s="247"/>
      <c r="G76" s="223"/>
    </row>
    <row r="77" spans="1:7" ht="33" hidden="1" customHeight="1" x14ac:dyDescent="0.2">
      <c r="A77" s="224"/>
      <c r="B77" s="275" t="s">
        <v>194</v>
      </c>
      <c r="C77" s="277" t="s">
        <v>99</v>
      </c>
      <c r="D77" s="247"/>
      <c r="E77" s="247"/>
      <c r="F77" s="247"/>
      <c r="G77" s="223"/>
    </row>
    <row r="78" spans="1:7" ht="30" hidden="1" customHeight="1" x14ac:dyDescent="0.2">
      <c r="A78" s="224"/>
      <c r="B78" s="275" t="s">
        <v>195</v>
      </c>
      <c r="C78" s="277" t="s">
        <v>14</v>
      </c>
      <c r="D78" s="247"/>
      <c r="E78" s="247"/>
      <c r="F78" s="247"/>
      <c r="G78" s="223"/>
    </row>
    <row r="79" spans="1:7" ht="30" hidden="1" customHeight="1" x14ac:dyDescent="0.2">
      <c r="A79" s="224"/>
      <c r="B79" s="275" t="s">
        <v>196</v>
      </c>
      <c r="C79" s="277" t="s">
        <v>380</v>
      </c>
      <c r="D79" s="247"/>
      <c r="E79" s="247"/>
      <c r="F79" s="247"/>
      <c r="G79" s="223"/>
    </row>
    <row r="80" spans="1:7" ht="40.5" hidden="1" customHeight="1" x14ac:dyDescent="0.2">
      <c r="A80" s="224"/>
      <c r="B80" s="275" t="s">
        <v>197</v>
      </c>
      <c r="C80" s="277" t="s">
        <v>381</v>
      </c>
      <c r="D80" s="247"/>
      <c r="E80" s="247"/>
      <c r="F80" s="247"/>
      <c r="G80" s="223"/>
    </row>
    <row r="81" spans="1:7" ht="44.25" hidden="1" customHeight="1" x14ac:dyDescent="0.2">
      <c r="A81" s="224"/>
      <c r="B81" s="275" t="s">
        <v>198</v>
      </c>
      <c r="C81" s="277" t="s">
        <v>27</v>
      </c>
      <c r="D81" s="247"/>
      <c r="E81" s="247"/>
      <c r="F81" s="247"/>
      <c r="G81" s="223"/>
    </row>
    <row r="82" spans="1:7" ht="33.75" hidden="1" customHeight="1" x14ac:dyDescent="0.2">
      <c r="A82" s="224"/>
      <c r="B82" s="275" t="s">
        <v>199</v>
      </c>
      <c r="C82" s="277" t="s">
        <v>28</v>
      </c>
      <c r="D82" s="247"/>
      <c r="E82" s="247"/>
      <c r="F82" s="247"/>
      <c r="G82" s="223"/>
    </row>
    <row r="83" spans="1:7" ht="30" hidden="1" customHeight="1" x14ac:dyDescent="0.2">
      <c r="A83" s="224"/>
      <c r="B83" s="275" t="s">
        <v>200</v>
      </c>
      <c r="C83" s="277" t="s">
        <v>100</v>
      </c>
      <c r="D83" s="247"/>
      <c r="E83" s="247"/>
      <c r="F83" s="247"/>
      <c r="G83" s="223"/>
    </row>
    <row r="84" spans="1:7" ht="51.75" hidden="1" customHeight="1" x14ac:dyDescent="0.2">
      <c r="A84" s="224"/>
      <c r="B84" s="275" t="s">
        <v>201</v>
      </c>
      <c r="C84" s="276" t="s">
        <v>24</v>
      </c>
      <c r="D84" s="247"/>
      <c r="E84" s="247"/>
      <c r="F84" s="247"/>
      <c r="G84" s="223"/>
    </row>
    <row r="85" spans="1:7" ht="51.75" hidden="1" customHeight="1" x14ac:dyDescent="0.2">
      <c r="A85" s="224"/>
      <c r="B85" s="275" t="s">
        <v>202</v>
      </c>
      <c r="C85" s="277" t="s">
        <v>96</v>
      </c>
      <c r="D85" s="247"/>
      <c r="E85" s="247"/>
      <c r="F85" s="247"/>
      <c r="G85" s="223"/>
    </row>
    <row r="86" spans="1:7" ht="50.25" hidden="1" customHeight="1" x14ac:dyDescent="0.2">
      <c r="A86" s="224"/>
      <c r="B86" s="275" t="s">
        <v>203</v>
      </c>
      <c r="C86" s="277" t="s">
        <v>334</v>
      </c>
      <c r="D86" s="247"/>
      <c r="E86" s="247"/>
      <c r="F86" s="247"/>
      <c r="G86" s="223"/>
    </row>
    <row r="87" spans="1:7" ht="53.25" hidden="1" customHeight="1" x14ac:dyDescent="0.2">
      <c r="A87" s="224"/>
      <c r="B87" s="275" t="s">
        <v>203</v>
      </c>
      <c r="C87" s="277" t="s">
        <v>335</v>
      </c>
      <c r="D87" s="247"/>
      <c r="E87" s="247"/>
      <c r="F87" s="247"/>
      <c r="G87" s="223"/>
    </row>
    <row r="88" spans="1:7" ht="48.75" hidden="1" customHeight="1" x14ac:dyDescent="0.2">
      <c r="A88" s="224"/>
      <c r="B88" s="275" t="s">
        <v>204</v>
      </c>
      <c r="C88" s="277" t="s">
        <v>336</v>
      </c>
      <c r="D88" s="247"/>
      <c r="E88" s="247"/>
      <c r="F88" s="247"/>
      <c r="G88" s="223"/>
    </row>
    <row r="89" spans="1:7" ht="49.5" hidden="1" customHeight="1" x14ac:dyDescent="0.2">
      <c r="A89" s="224"/>
      <c r="B89" s="275" t="s">
        <v>204</v>
      </c>
      <c r="C89" s="277" t="s">
        <v>337</v>
      </c>
      <c r="D89" s="247"/>
      <c r="E89" s="247"/>
      <c r="F89" s="247"/>
      <c r="G89" s="223"/>
    </row>
    <row r="90" spans="1:7" ht="44.25" hidden="1" customHeight="1" x14ac:dyDescent="0.2">
      <c r="A90" s="224"/>
      <c r="B90" s="275" t="s">
        <v>205</v>
      </c>
      <c r="C90" s="277" t="s">
        <v>338</v>
      </c>
      <c r="D90" s="247"/>
      <c r="E90" s="247"/>
      <c r="F90" s="247"/>
      <c r="G90" s="223"/>
    </row>
    <row r="91" spans="1:7" ht="44.25" hidden="1" customHeight="1" x14ac:dyDescent="0.2">
      <c r="A91" s="224"/>
      <c r="B91" s="275" t="s">
        <v>205</v>
      </c>
      <c r="C91" s="277" t="s">
        <v>339</v>
      </c>
      <c r="D91" s="247"/>
      <c r="E91" s="247"/>
      <c r="F91" s="247"/>
      <c r="G91" s="223"/>
    </row>
    <row r="92" spans="1:7" ht="42.75" hidden="1" customHeight="1" x14ac:dyDescent="0.2">
      <c r="A92" s="224"/>
      <c r="B92" s="275" t="s">
        <v>206</v>
      </c>
      <c r="C92" s="277" t="s">
        <v>5</v>
      </c>
      <c r="D92" s="247"/>
      <c r="E92" s="247"/>
      <c r="F92" s="247"/>
      <c r="G92" s="223"/>
    </row>
    <row r="93" spans="1:7" ht="43.5" hidden="1" customHeight="1" x14ac:dyDescent="0.2">
      <c r="A93" s="224"/>
      <c r="B93" s="275" t="s">
        <v>207</v>
      </c>
      <c r="C93" s="277" t="s">
        <v>382</v>
      </c>
      <c r="D93" s="247"/>
      <c r="E93" s="247"/>
      <c r="F93" s="247"/>
      <c r="G93" s="223"/>
    </row>
    <row r="94" spans="1:7" ht="45.75" hidden="1" customHeight="1" x14ac:dyDescent="0.2">
      <c r="A94" s="224"/>
      <c r="B94" s="275" t="s">
        <v>208</v>
      </c>
      <c r="C94" s="277" t="s">
        <v>383</v>
      </c>
      <c r="D94" s="247"/>
      <c r="E94" s="247"/>
      <c r="F94" s="247"/>
      <c r="G94" s="223"/>
    </row>
    <row r="95" spans="1:7" ht="48.75" hidden="1" customHeight="1" x14ac:dyDescent="0.2">
      <c r="A95" s="224"/>
      <c r="B95" s="275" t="s">
        <v>209</v>
      </c>
      <c r="C95" s="277" t="s">
        <v>0</v>
      </c>
      <c r="D95" s="247"/>
      <c r="E95" s="247"/>
      <c r="F95" s="247"/>
      <c r="G95" s="223"/>
    </row>
    <row r="96" spans="1:7" ht="29.25" hidden="1" customHeight="1" x14ac:dyDescent="0.2">
      <c r="A96" s="224"/>
      <c r="B96" s="275" t="s">
        <v>210</v>
      </c>
      <c r="C96" s="277" t="s">
        <v>392</v>
      </c>
      <c r="D96" s="247"/>
      <c r="E96" s="247"/>
      <c r="F96" s="247"/>
      <c r="G96" s="223"/>
    </row>
    <row r="97" spans="1:7" ht="24.75" hidden="1" customHeight="1" x14ac:dyDescent="0.2">
      <c r="A97" s="224"/>
      <c r="B97" s="275" t="s">
        <v>211</v>
      </c>
      <c r="C97" s="277" t="s">
        <v>6</v>
      </c>
      <c r="D97" s="247"/>
      <c r="E97" s="247"/>
      <c r="F97" s="247"/>
      <c r="G97" s="223"/>
    </row>
    <row r="98" spans="1:7" ht="49.5" hidden="1" customHeight="1" x14ac:dyDescent="0.25">
      <c r="A98" s="228"/>
      <c r="B98" s="275" t="s">
        <v>212</v>
      </c>
      <c r="C98" s="277" t="s">
        <v>29</v>
      </c>
      <c r="D98" s="247"/>
      <c r="E98" s="247"/>
      <c r="F98" s="247"/>
      <c r="G98" s="230"/>
    </row>
    <row r="99" spans="1:7" ht="47.25" hidden="1" customHeight="1" x14ac:dyDescent="0.2">
      <c r="A99" s="224"/>
      <c r="B99" s="275" t="s">
        <v>213</v>
      </c>
      <c r="C99" s="276" t="s">
        <v>25</v>
      </c>
      <c r="D99" s="247"/>
      <c r="E99" s="247"/>
      <c r="F99" s="247"/>
      <c r="G99" s="223"/>
    </row>
    <row r="100" spans="1:7" ht="29.25" hidden="1" customHeight="1" x14ac:dyDescent="0.2">
      <c r="A100" s="224"/>
      <c r="B100" s="275" t="s">
        <v>214</v>
      </c>
      <c r="C100" s="278" t="s">
        <v>2</v>
      </c>
      <c r="D100" s="247"/>
      <c r="E100" s="247"/>
      <c r="F100" s="247"/>
      <c r="G100" s="223"/>
    </row>
    <row r="101" spans="1:7" ht="29.25" hidden="1" customHeight="1" x14ac:dyDescent="0.25">
      <c r="A101" s="232"/>
      <c r="B101" s="275" t="s">
        <v>215</v>
      </c>
      <c r="C101" s="278" t="s">
        <v>7</v>
      </c>
      <c r="D101" s="247"/>
      <c r="E101" s="247"/>
      <c r="F101" s="247"/>
      <c r="G101" s="234"/>
    </row>
    <row r="102" spans="1:7" ht="30" hidden="1" customHeight="1" x14ac:dyDescent="0.2">
      <c r="A102" s="233"/>
      <c r="B102" s="275" t="s">
        <v>216</v>
      </c>
      <c r="C102" s="278" t="s">
        <v>15</v>
      </c>
      <c r="D102" s="247"/>
      <c r="E102" s="247"/>
      <c r="F102" s="247"/>
      <c r="G102" s="222"/>
    </row>
    <row r="103" spans="1:7" ht="30" hidden="1" customHeight="1" x14ac:dyDescent="0.2">
      <c r="A103" s="233"/>
      <c r="B103" s="275" t="s">
        <v>217</v>
      </c>
      <c r="C103" s="278" t="s">
        <v>384</v>
      </c>
      <c r="D103" s="247"/>
      <c r="E103" s="247"/>
      <c r="F103" s="247"/>
      <c r="G103" s="222"/>
    </row>
    <row r="104" spans="1:7" ht="48.75" hidden="1" customHeight="1" x14ac:dyDescent="0.2">
      <c r="A104" s="233"/>
      <c r="B104" s="275" t="s">
        <v>218</v>
      </c>
      <c r="C104" s="278" t="s">
        <v>30</v>
      </c>
      <c r="D104" s="247"/>
      <c r="E104" s="247"/>
      <c r="F104" s="247"/>
      <c r="G104" s="222"/>
    </row>
    <row r="105" spans="1:7" ht="45.75" hidden="1" customHeight="1" x14ac:dyDescent="0.25">
      <c r="A105" s="230"/>
      <c r="B105" s="275" t="s">
        <v>219</v>
      </c>
      <c r="C105" s="278" t="s">
        <v>40</v>
      </c>
      <c r="D105" s="247"/>
      <c r="E105" s="247"/>
      <c r="F105" s="247"/>
      <c r="G105" s="230"/>
    </row>
    <row r="106" spans="1:7" ht="32.25" hidden="1" customHeight="1" x14ac:dyDescent="0.2">
      <c r="A106" s="229"/>
      <c r="B106" s="275" t="s">
        <v>220</v>
      </c>
      <c r="C106" s="278" t="s">
        <v>3</v>
      </c>
      <c r="D106" s="247"/>
      <c r="E106" s="247"/>
      <c r="F106" s="247"/>
      <c r="G106" s="231"/>
    </row>
    <row r="107" spans="1:7" ht="47.25" hidden="1" customHeight="1" x14ac:dyDescent="0.2">
      <c r="A107" s="224"/>
      <c r="B107" s="275" t="s">
        <v>221</v>
      </c>
      <c r="C107" s="278" t="s">
        <v>393</v>
      </c>
      <c r="D107" s="247"/>
      <c r="E107" s="247"/>
      <c r="F107" s="247"/>
      <c r="G107" s="223"/>
    </row>
    <row r="108" spans="1:7" ht="35.25" hidden="1" customHeight="1" x14ac:dyDescent="0.2">
      <c r="A108" s="229"/>
      <c r="B108" s="275" t="s">
        <v>222</v>
      </c>
      <c r="C108" s="278" t="s">
        <v>31</v>
      </c>
      <c r="D108" s="247"/>
      <c r="E108" s="247"/>
      <c r="F108" s="247"/>
      <c r="G108" s="231"/>
    </row>
    <row r="109" spans="1:7" ht="37.5" hidden="1" customHeight="1" x14ac:dyDescent="0.2">
      <c r="A109" s="229"/>
      <c r="B109" s="275" t="s">
        <v>223</v>
      </c>
      <c r="C109" s="279" t="s">
        <v>95</v>
      </c>
      <c r="D109" s="247"/>
      <c r="E109" s="247"/>
      <c r="F109" s="247"/>
      <c r="G109" s="231"/>
    </row>
    <row r="110" spans="1:7" ht="68.25" hidden="1" customHeight="1" x14ac:dyDescent="0.2">
      <c r="A110" s="224"/>
      <c r="B110" s="273" t="s">
        <v>224</v>
      </c>
      <c r="C110" s="274" t="s">
        <v>225</v>
      </c>
      <c r="D110" s="247">
        <f>SUM(D111:D112)</f>
        <v>0</v>
      </c>
      <c r="E110" s="247">
        <f>SUM(E111:E112)</f>
        <v>0</v>
      </c>
      <c r="F110" s="247">
        <f>SUM(F111:F112)</f>
        <v>0</v>
      </c>
      <c r="G110" s="223"/>
    </row>
    <row r="111" spans="1:7" ht="84.75" hidden="1" customHeight="1" x14ac:dyDescent="0.2">
      <c r="A111" s="229"/>
      <c r="B111" s="275" t="s">
        <v>226</v>
      </c>
      <c r="C111" s="277" t="s">
        <v>358</v>
      </c>
      <c r="D111" s="247">
        <v>0</v>
      </c>
      <c r="E111" s="247">
        <v>0</v>
      </c>
      <c r="F111" s="247">
        <v>0</v>
      </c>
      <c r="G111" s="231"/>
    </row>
    <row r="112" spans="1:7" ht="24.75" hidden="1" customHeight="1" x14ac:dyDescent="0.2">
      <c r="A112" s="229"/>
      <c r="B112" s="275" t="s">
        <v>227</v>
      </c>
      <c r="C112" s="277" t="s">
        <v>61</v>
      </c>
      <c r="D112" s="247"/>
      <c r="E112" s="247"/>
      <c r="F112" s="247"/>
      <c r="G112" s="231"/>
    </row>
    <row r="113" spans="1:7" ht="79.5" hidden="1" customHeight="1" x14ac:dyDescent="0.2">
      <c r="A113" s="229"/>
      <c r="B113" s="273" t="s">
        <v>228</v>
      </c>
      <c r="C113" s="274" t="s">
        <v>229</v>
      </c>
      <c r="D113" s="247">
        <f>SUM(D114:D115)</f>
        <v>0</v>
      </c>
      <c r="E113" s="247">
        <f>SUM(E114:E115)</f>
        <v>0</v>
      </c>
      <c r="F113" s="247">
        <f>SUM(F114:F115)</f>
        <v>0</v>
      </c>
      <c r="G113" s="231"/>
    </row>
    <row r="114" spans="1:7" ht="33.75" hidden="1" customHeight="1" x14ac:dyDescent="0.2">
      <c r="A114" s="229"/>
      <c r="B114" s="275" t="s">
        <v>230</v>
      </c>
      <c r="C114" s="277" t="s">
        <v>394</v>
      </c>
      <c r="D114" s="247"/>
      <c r="E114" s="247"/>
      <c r="F114" s="247"/>
      <c r="G114" s="231"/>
    </row>
    <row r="115" spans="1:7" ht="42.75" hidden="1" customHeight="1" x14ac:dyDescent="0.2">
      <c r="A115" s="229"/>
      <c r="B115" s="275" t="s">
        <v>231</v>
      </c>
      <c r="C115" s="277" t="s">
        <v>232</v>
      </c>
      <c r="D115" s="247">
        <v>0</v>
      </c>
      <c r="E115" s="247">
        <v>0</v>
      </c>
      <c r="F115" s="247">
        <v>0</v>
      </c>
      <c r="G115" s="231"/>
    </row>
    <row r="116" spans="1:7" ht="39.75" hidden="1" customHeight="1" x14ac:dyDescent="0.2">
      <c r="A116" s="229"/>
      <c r="B116" s="273" t="s">
        <v>233</v>
      </c>
      <c r="C116" s="274" t="s">
        <v>103</v>
      </c>
      <c r="D116" s="247"/>
      <c r="E116" s="247"/>
      <c r="F116" s="247"/>
      <c r="G116" s="231"/>
    </row>
    <row r="117" spans="1:7" ht="32.25" hidden="1" customHeight="1" x14ac:dyDescent="0.2">
      <c r="A117" s="229"/>
      <c r="B117" s="273" t="s">
        <v>234</v>
      </c>
      <c r="C117" s="274" t="s">
        <v>62</v>
      </c>
      <c r="D117" s="247"/>
      <c r="E117" s="247"/>
      <c r="F117" s="247"/>
      <c r="G117" s="231"/>
    </row>
    <row r="118" spans="1:7" ht="31.5" x14ac:dyDescent="0.2">
      <c r="A118" s="224"/>
      <c r="B118" s="273" t="s">
        <v>10</v>
      </c>
      <c r="C118" s="274" t="s">
        <v>235</v>
      </c>
      <c r="D118" s="247">
        <f>D4</f>
        <v>0</v>
      </c>
      <c r="E118" s="247">
        <f>E4</f>
        <v>0</v>
      </c>
      <c r="F118" s="247">
        <f>F4</f>
        <v>0</v>
      </c>
      <c r="G118" s="223"/>
    </row>
    <row r="119" spans="1:7" ht="53.25" customHeight="1" x14ac:dyDescent="0.2">
      <c r="A119" s="224"/>
      <c r="B119" s="238" t="s">
        <v>236</v>
      </c>
      <c r="C119" s="235" t="s">
        <v>68</v>
      </c>
      <c r="D119" s="237">
        <f>SUM(D120:D122)+D124+D125+D126+D128+D140</f>
        <v>0</v>
      </c>
      <c r="E119" s="237">
        <f>SUM(E120:E122)+E124+E125+E126+E128+E140</f>
        <v>0</v>
      </c>
      <c r="F119" s="237">
        <f>SUM(F120:F122)+F124+F125+F126+F128+F140</f>
        <v>0</v>
      </c>
      <c r="G119" s="223"/>
    </row>
    <row r="120" spans="1:7" ht="42.75" customHeight="1" x14ac:dyDescent="0.2">
      <c r="A120" s="229"/>
      <c r="B120" s="238" t="s">
        <v>237</v>
      </c>
      <c r="C120" s="235" t="s">
        <v>238</v>
      </c>
      <c r="D120" s="247"/>
      <c r="E120" s="247"/>
      <c r="F120" s="247"/>
      <c r="G120" s="231"/>
    </row>
    <row r="121" spans="1:7" ht="47.25" customHeight="1" x14ac:dyDescent="0.2">
      <c r="A121" s="229"/>
      <c r="B121" s="238" t="s">
        <v>239</v>
      </c>
      <c r="C121" s="235" t="s">
        <v>240</v>
      </c>
      <c r="D121" s="243">
        <v>0</v>
      </c>
      <c r="E121" s="243">
        <v>0</v>
      </c>
      <c r="F121" s="243">
        <v>0</v>
      </c>
      <c r="G121" s="231"/>
    </row>
    <row r="122" spans="1:7" ht="42" customHeight="1" x14ac:dyDescent="0.2">
      <c r="A122" s="224"/>
      <c r="B122" s="238" t="s">
        <v>241</v>
      </c>
      <c r="C122" s="235" t="s">
        <v>63</v>
      </c>
      <c r="D122" s="243">
        <v>0</v>
      </c>
      <c r="E122" s="243">
        <v>0</v>
      </c>
      <c r="F122" s="243">
        <v>0</v>
      </c>
      <c r="G122" s="223"/>
    </row>
    <row r="123" spans="1:7" ht="46.5" customHeight="1" x14ac:dyDescent="0.2">
      <c r="A123" s="229"/>
      <c r="B123" s="242" t="s">
        <v>242</v>
      </c>
      <c r="C123" s="240" t="s">
        <v>69</v>
      </c>
      <c r="D123" s="243">
        <v>0</v>
      </c>
      <c r="E123" s="243">
        <v>0</v>
      </c>
      <c r="F123" s="243">
        <v>0</v>
      </c>
      <c r="G123" s="231"/>
    </row>
    <row r="124" spans="1:7" ht="54" customHeight="1" x14ac:dyDescent="0.2">
      <c r="A124" s="224"/>
      <c r="B124" s="238" t="s">
        <v>243</v>
      </c>
      <c r="C124" s="235" t="s">
        <v>244</v>
      </c>
      <c r="D124" s="243">
        <v>0</v>
      </c>
      <c r="E124" s="243">
        <v>0</v>
      </c>
      <c r="F124" s="243">
        <v>0</v>
      </c>
      <c r="G124" s="223"/>
    </row>
    <row r="125" spans="1:7" ht="53.25" customHeight="1" x14ac:dyDescent="0.2">
      <c r="A125" s="224"/>
      <c r="B125" s="238" t="s">
        <v>245</v>
      </c>
      <c r="C125" s="235" t="s">
        <v>246</v>
      </c>
      <c r="D125" s="243">
        <v>0</v>
      </c>
      <c r="E125" s="243">
        <v>0</v>
      </c>
      <c r="F125" s="243">
        <v>0</v>
      </c>
      <c r="G125" s="223"/>
    </row>
    <row r="126" spans="1:7" ht="67.5" customHeight="1" x14ac:dyDescent="0.25">
      <c r="A126" s="230"/>
      <c r="B126" s="238" t="s">
        <v>247</v>
      </c>
      <c r="C126" s="235" t="s">
        <v>64</v>
      </c>
      <c r="D126" s="243">
        <v>0</v>
      </c>
      <c r="E126" s="243">
        <v>0</v>
      </c>
      <c r="F126" s="243">
        <v>0</v>
      </c>
      <c r="G126" s="230"/>
    </row>
    <row r="127" spans="1:7" ht="36" customHeight="1" x14ac:dyDescent="0.2">
      <c r="A127" s="231"/>
      <c r="B127" s="242" t="s">
        <v>248</v>
      </c>
      <c r="C127" s="240" t="s">
        <v>65</v>
      </c>
      <c r="D127" s="243">
        <v>0</v>
      </c>
      <c r="E127" s="243">
        <v>0</v>
      </c>
      <c r="F127" s="243">
        <v>0</v>
      </c>
      <c r="G127" s="231"/>
    </row>
    <row r="128" spans="1:7" ht="41.25" customHeight="1" x14ac:dyDescent="0.2">
      <c r="A128" s="231"/>
      <c r="B128" s="238" t="s">
        <v>249</v>
      </c>
      <c r="C128" s="235" t="s">
        <v>67</v>
      </c>
      <c r="D128" s="237">
        <f>D129+D132</f>
        <v>0</v>
      </c>
      <c r="E128" s="237">
        <f>E129+E132</f>
        <v>0</v>
      </c>
      <c r="F128" s="237">
        <f>F129+F132</f>
        <v>0</v>
      </c>
      <c r="G128" s="231"/>
    </row>
    <row r="129" spans="1:7" ht="36.75" customHeight="1" x14ac:dyDescent="0.2">
      <c r="A129" s="231"/>
      <c r="B129" s="242" t="s">
        <v>250</v>
      </c>
      <c r="C129" s="240" t="s">
        <v>89</v>
      </c>
      <c r="D129" s="241">
        <f>D130+D131</f>
        <v>0</v>
      </c>
      <c r="E129" s="241">
        <f>E130+E131</f>
        <v>0</v>
      </c>
      <c r="F129" s="241">
        <f>F130+F131</f>
        <v>0</v>
      </c>
      <c r="G129" s="231"/>
    </row>
    <row r="130" spans="1:7" ht="49.5" customHeight="1" x14ac:dyDescent="0.2">
      <c r="A130" s="231"/>
      <c r="B130" s="242" t="s">
        <v>251</v>
      </c>
      <c r="C130" s="240" t="s">
        <v>90</v>
      </c>
      <c r="D130" s="243">
        <v>0</v>
      </c>
      <c r="E130" s="243">
        <v>0</v>
      </c>
      <c r="F130" s="243">
        <v>0</v>
      </c>
      <c r="G130" s="231"/>
    </row>
    <row r="131" spans="1:7" ht="36.75" customHeight="1" x14ac:dyDescent="0.2">
      <c r="A131" s="231"/>
      <c r="B131" s="242" t="s">
        <v>252</v>
      </c>
      <c r="C131" s="240" t="s">
        <v>91</v>
      </c>
      <c r="D131" s="243">
        <v>0</v>
      </c>
      <c r="E131" s="243">
        <v>0</v>
      </c>
      <c r="F131" s="243">
        <v>0</v>
      </c>
      <c r="G131" s="231"/>
    </row>
    <row r="132" spans="1:7" ht="63" customHeight="1" x14ac:dyDescent="0.2">
      <c r="A132" s="231"/>
      <c r="B132" s="242" t="s">
        <v>253</v>
      </c>
      <c r="C132" s="221" t="s">
        <v>356</v>
      </c>
      <c r="D132" s="237">
        <f>SUM(D133:D139)</f>
        <v>0</v>
      </c>
      <c r="E132" s="237">
        <f>SUM(E133:E139)</f>
        <v>0</v>
      </c>
      <c r="F132" s="237">
        <f>SUM(F133:F139)</f>
        <v>0</v>
      </c>
      <c r="G132" s="231"/>
    </row>
    <row r="133" spans="1:7" ht="50.25" customHeight="1" x14ac:dyDescent="0.2">
      <c r="A133" s="231"/>
      <c r="B133" s="242" t="s">
        <v>254</v>
      </c>
      <c r="C133" s="240" t="s">
        <v>87</v>
      </c>
      <c r="D133" s="243">
        <v>0</v>
      </c>
      <c r="E133" s="243">
        <v>0</v>
      </c>
      <c r="F133" s="243">
        <v>0</v>
      </c>
      <c r="G133" s="231"/>
    </row>
    <row r="134" spans="1:7" ht="55.5" customHeight="1" x14ac:dyDescent="0.2">
      <c r="A134" s="231"/>
      <c r="B134" s="242" t="s">
        <v>255</v>
      </c>
      <c r="C134" s="240" t="s">
        <v>93</v>
      </c>
      <c r="D134" s="243">
        <v>0</v>
      </c>
      <c r="E134" s="243">
        <v>0</v>
      </c>
      <c r="F134" s="243">
        <v>0</v>
      </c>
      <c r="G134" s="231"/>
    </row>
    <row r="135" spans="1:7" ht="58.5" customHeight="1" x14ac:dyDescent="0.2">
      <c r="A135" s="231"/>
      <c r="B135" s="242" t="s">
        <v>256</v>
      </c>
      <c r="C135" s="240" t="s">
        <v>92</v>
      </c>
      <c r="D135" s="243">
        <v>0</v>
      </c>
      <c r="E135" s="243">
        <v>0</v>
      </c>
      <c r="F135" s="243">
        <v>0</v>
      </c>
      <c r="G135" s="231"/>
    </row>
    <row r="136" spans="1:7" ht="42.75" customHeight="1" x14ac:dyDescent="0.2">
      <c r="A136" s="231"/>
      <c r="B136" s="242" t="s">
        <v>257</v>
      </c>
      <c r="C136" s="221" t="s">
        <v>88</v>
      </c>
      <c r="D136" s="243">
        <v>0</v>
      </c>
      <c r="E136" s="243">
        <v>0</v>
      </c>
      <c r="F136" s="243">
        <v>0</v>
      </c>
      <c r="G136" s="231"/>
    </row>
    <row r="137" spans="1:7" ht="42" customHeight="1" x14ac:dyDescent="0.2">
      <c r="A137" s="223"/>
      <c r="B137" s="242" t="s">
        <v>258</v>
      </c>
      <c r="C137" s="240" t="s">
        <v>259</v>
      </c>
      <c r="D137" s="243">
        <v>0</v>
      </c>
      <c r="E137" s="243">
        <v>0</v>
      </c>
      <c r="F137" s="243">
        <v>0</v>
      </c>
      <c r="G137" s="223"/>
    </row>
    <row r="138" spans="1:7" ht="50.25" customHeight="1" x14ac:dyDescent="0.2">
      <c r="A138" s="223"/>
      <c r="B138" s="242" t="s">
        <v>260</v>
      </c>
      <c r="C138" s="240" t="s">
        <v>261</v>
      </c>
      <c r="D138" s="243">
        <v>0</v>
      </c>
      <c r="E138" s="243">
        <v>0</v>
      </c>
      <c r="F138" s="243">
        <v>0</v>
      </c>
      <c r="G138" s="223"/>
    </row>
    <row r="139" spans="1:7" ht="39" customHeight="1" x14ac:dyDescent="0.2">
      <c r="A139" s="224"/>
      <c r="B139" s="242" t="s">
        <v>262</v>
      </c>
      <c r="C139" s="240" t="s">
        <v>78</v>
      </c>
      <c r="D139" s="243">
        <v>0</v>
      </c>
      <c r="E139" s="243">
        <v>0</v>
      </c>
      <c r="F139" s="243">
        <v>0</v>
      </c>
      <c r="G139" s="223"/>
    </row>
    <row r="140" spans="1:7" ht="42.75" customHeight="1" x14ac:dyDescent="0.2">
      <c r="A140" s="224"/>
      <c r="B140" s="238" t="s">
        <v>263</v>
      </c>
      <c r="C140" s="235" t="s">
        <v>66</v>
      </c>
      <c r="D140" s="237">
        <f>SUM(D141+D147+D148+D149+D150+D151+D153)</f>
        <v>0</v>
      </c>
      <c r="E140" s="237">
        <f>SUM(E141+E147+E148+E149+E150+E151+E153)</f>
        <v>0</v>
      </c>
      <c r="F140" s="237">
        <f>SUM(F141+F147+F148+F149+F150+F151+F153)</f>
        <v>0</v>
      </c>
      <c r="G140" s="223"/>
    </row>
    <row r="141" spans="1:7" ht="53.25" customHeight="1" x14ac:dyDescent="0.2">
      <c r="A141" s="224"/>
      <c r="B141" s="242" t="s">
        <v>264</v>
      </c>
      <c r="C141" s="221" t="s">
        <v>265</v>
      </c>
      <c r="D141" s="241">
        <f>SUM(D142:D146)</f>
        <v>0</v>
      </c>
      <c r="E141" s="241">
        <f>SUM(E142:E146)</f>
        <v>0</v>
      </c>
      <c r="F141" s="241">
        <f>SUM(F142:F146)</f>
        <v>0</v>
      </c>
      <c r="G141" s="223"/>
    </row>
    <row r="142" spans="1:7" ht="48" customHeight="1" x14ac:dyDescent="0.2">
      <c r="A142" s="224"/>
      <c r="B142" s="242" t="s">
        <v>266</v>
      </c>
      <c r="C142" s="240" t="s">
        <v>12</v>
      </c>
      <c r="D142" s="243">
        <v>0</v>
      </c>
      <c r="E142" s="243">
        <v>0</v>
      </c>
      <c r="F142" s="243">
        <v>0</v>
      </c>
      <c r="G142" s="223"/>
    </row>
    <row r="143" spans="1:7" ht="36" customHeight="1" x14ac:dyDescent="0.2">
      <c r="A143" s="224"/>
      <c r="B143" s="242" t="s">
        <v>267</v>
      </c>
      <c r="C143" s="240" t="s">
        <v>97</v>
      </c>
      <c r="D143" s="247"/>
      <c r="E143" s="247"/>
      <c r="F143" s="247"/>
      <c r="G143" s="223"/>
    </row>
    <row r="144" spans="1:7" ht="39" customHeight="1" x14ac:dyDescent="0.2">
      <c r="A144" s="224"/>
      <c r="B144" s="242" t="s">
        <v>268</v>
      </c>
      <c r="C144" s="221" t="s">
        <v>48</v>
      </c>
      <c r="D144" s="247"/>
      <c r="E144" s="247"/>
      <c r="F144" s="247"/>
      <c r="G144" s="223"/>
    </row>
    <row r="145" spans="1:7" ht="45.75" customHeight="1" x14ac:dyDescent="0.2">
      <c r="A145" s="224"/>
      <c r="B145" s="242" t="s">
        <v>269</v>
      </c>
      <c r="C145" s="221" t="s">
        <v>13</v>
      </c>
      <c r="D145" s="247"/>
      <c r="E145" s="247"/>
      <c r="F145" s="247"/>
      <c r="G145" s="223"/>
    </row>
    <row r="146" spans="1:7" ht="47.25" customHeight="1" x14ac:dyDescent="0.2">
      <c r="A146" s="224"/>
      <c r="B146" s="242" t="s">
        <v>270</v>
      </c>
      <c r="C146" s="240" t="s">
        <v>49</v>
      </c>
      <c r="D146" s="243">
        <v>0</v>
      </c>
      <c r="E146" s="243">
        <v>0</v>
      </c>
      <c r="F146" s="243">
        <v>0</v>
      </c>
      <c r="G146" s="223"/>
    </row>
    <row r="147" spans="1:7" ht="65.25" customHeight="1" x14ac:dyDescent="0.2">
      <c r="A147" s="224"/>
      <c r="B147" s="242" t="s">
        <v>271</v>
      </c>
      <c r="C147" s="240" t="s">
        <v>272</v>
      </c>
      <c r="D147" s="247"/>
      <c r="E147" s="247"/>
      <c r="F147" s="247"/>
      <c r="G147" s="223"/>
    </row>
    <row r="148" spans="1:7" ht="56.25" customHeight="1" x14ac:dyDescent="0.2">
      <c r="A148" s="224"/>
      <c r="B148" s="242" t="s">
        <v>44</v>
      </c>
      <c r="C148" s="240" t="s">
        <v>273</v>
      </c>
      <c r="D148" s="247"/>
      <c r="E148" s="247"/>
      <c r="F148" s="247"/>
      <c r="G148" s="223"/>
    </row>
    <row r="149" spans="1:7" ht="45.75" customHeight="1" x14ac:dyDescent="0.2">
      <c r="A149" s="224"/>
      <c r="B149" s="242" t="s">
        <v>45</v>
      </c>
      <c r="C149" s="240" t="s">
        <v>8</v>
      </c>
      <c r="D149" s="243">
        <v>0</v>
      </c>
      <c r="E149" s="243">
        <v>0</v>
      </c>
      <c r="F149" s="243">
        <v>0</v>
      </c>
      <c r="G149" s="223"/>
    </row>
    <row r="150" spans="1:7" ht="33.75" customHeight="1" x14ac:dyDescent="0.2">
      <c r="A150" s="224"/>
      <c r="B150" s="242" t="s">
        <v>46</v>
      </c>
      <c r="C150" s="240" t="s">
        <v>274</v>
      </c>
      <c r="D150" s="247"/>
      <c r="E150" s="247"/>
      <c r="F150" s="247"/>
      <c r="G150" s="223"/>
    </row>
    <row r="151" spans="1:7" ht="27.75" customHeight="1" x14ac:dyDescent="0.2">
      <c r="A151" s="224"/>
      <c r="B151" s="242" t="s">
        <v>47</v>
      </c>
      <c r="C151" s="240" t="s">
        <v>275</v>
      </c>
      <c r="D151" s="243">
        <v>0</v>
      </c>
      <c r="E151" s="243">
        <v>0</v>
      </c>
      <c r="F151" s="243">
        <v>0</v>
      </c>
      <c r="G151" s="223"/>
    </row>
    <row r="152" spans="1:7" ht="39.75" customHeight="1" x14ac:dyDescent="0.2">
      <c r="A152" s="224"/>
      <c r="B152" s="242" t="s">
        <v>276</v>
      </c>
      <c r="C152" s="246" t="s">
        <v>277</v>
      </c>
      <c r="D152" s="243">
        <v>0</v>
      </c>
      <c r="E152" s="243">
        <v>0</v>
      </c>
      <c r="F152" s="243">
        <v>0</v>
      </c>
      <c r="G152" s="223"/>
    </row>
    <row r="153" spans="1:7" ht="30.75" customHeight="1" thickBot="1" x14ac:dyDescent="0.25">
      <c r="A153" s="224"/>
      <c r="B153" s="292" t="s">
        <v>278</v>
      </c>
      <c r="C153" s="271" t="s">
        <v>279</v>
      </c>
      <c r="D153" s="293">
        <v>0</v>
      </c>
      <c r="E153" s="293">
        <v>0</v>
      </c>
      <c r="F153" s="293">
        <v>0</v>
      </c>
      <c r="G153" s="223"/>
    </row>
    <row r="154" spans="1:7" ht="56.25" customHeight="1" thickBot="1" x14ac:dyDescent="0.25">
      <c r="A154" s="224"/>
      <c r="B154" s="290" t="s">
        <v>11</v>
      </c>
      <c r="C154" s="200" t="s">
        <v>443</v>
      </c>
      <c r="D154" s="291">
        <f>D118-D119</f>
        <v>0</v>
      </c>
      <c r="E154" s="291">
        <f>E118-E119</f>
        <v>0</v>
      </c>
      <c r="F154" s="291">
        <f>F118-F119</f>
        <v>0</v>
      </c>
      <c r="G154" s="223"/>
    </row>
    <row r="155" spans="1:7" ht="15" x14ac:dyDescent="0.2">
      <c r="A155" s="224"/>
      <c r="B155" s="224"/>
      <c r="C155" s="224"/>
      <c r="D155" s="224"/>
      <c r="E155" s="224"/>
      <c r="F155" s="224"/>
      <c r="G155" s="223"/>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C28" sqref="C28"/>
    </sheetView>
  </sheetViews>
  <sheetFormatPr baseColWidth="10" defaultRowHeight="14.25" x14ac:dyDescent="0.2"/>
  <cols>
    <col min="1" max="1" width="2.625" customWidth="1"/>
    <col min="2" max="2" width="1.75" customWidth="1"/>
    <col min="3" max="3" width="26.625" customWidth="1"/>
    <col min="4" max="4" width="72.625" customWidth="1"/>
    <col min="5" max="5" width="2" customWidth="1"/>
    <col min="6" max="6" width="2.25" customWidth="1"/>
  </cols>
  <sheetData>
    <row r="1" spans="1:6" ht="15" thickBot="1" x14ac:dyDescent="0.25">
      <c r="A1" s="257"/>
      <c r="B1" s="257"/>
      <c r="C1" s="257"/>
      <c r="D1" s="257"/>
      <c r="E1" s="257"/>
      <c r="F1" s="257"/>
    </row>
    <row r="2" spans="1:6" ht="15" x14ac:dyDescent="0.25">
      <c r="A2" s="257"/>
      <c r="B2" s="258"/>
      <c r="C2" s="259"/>
      <c r="D2" s="260"/>
      <c r="E2" s="261"/>
      <c r="F2" s="257"/>
    </row>
    <row r="3" spans="1:6" ht="15.75" x14ac:dyDescent="0.2">
      <c r="A3" s="262"/>
      <c r="B3" s="263" t="s">
        <v>433</v>
      </c>
      <c r="C3" s="264"/>
      <c r="D3" s="264"/>
      <c r="E3" s="265"/>
      <c r="F3" s="262"/>
    </row>
    <row r="4" spans="1:6" ht="0.75" customHeight="1" thickBot="1" x14ac:dyDescent="0.3">
      <c r="A4" s="257"/>
      <c r="B4" s="266"/>
      <c r="C4" s="288"/>
      <c r="D4" s="269"/>
      <c r="E4" s="267"/>
      <c r="F4" s="257"/>
    </row>
    <row r="5" spans="1:6" ht="36" customHeight="1" thickBot="1" x14ac:dyDescent="0.3">
      <c r="A5" s="257"/>
      <c r="B5" s="266"/>
      <c r="C5" s="289" t="s">
        <v>434</v>
      </c>
      <c r="D5" s="287" t="s">
        <v>435</v>
      </c>
      <c r="E5" s="267"/>
      <c r="F5" s="257"/>
    </row>
    <row r="6" spans="1:6" x14ac:dyDescent="0.2">
      <c r="A6" s="257"/>
      <c r="B6" s="266"/>
      <c r="C6" s="284">
        <v>0</v>
      </c>
      <c r="D6" s="285"/>
      <c r="E6" s="267"/>
      <c r="F6" s="257"/>
    </row>
    <row r="7" spans="1:6" x14ac:dyDescent="0.2">
      <c r="A7" s="257"/>
      <c r="B7" s="266"/>
      <c r="C7" s="280">
        <v>0</v>
      </c>
      <c r="D7" s="248"/>
      <c r="E7" s="267"/>
      <c r="F7" s="257"/>
    </row>
    <row r="8" spans="1:6" x14ac:dyDescent="0.2">
      <c r="A8" s="257"/>
      <c r="B8" s="266"/>
      <c r="C8" s="280">
        <v>0</v>
      </c>
      <c r="D8" s="248"/>
      <c r="E8" s="267"/>
      <c r="F8" s="257"/>
    </row>
    <row r="9" spans="1:6" x14ac:dyDescent="0.2">
      <c r="A9" s="257"/>
      <c r="B9" s="266"/>
      <c r="C9" s="280">
        <v>0</v>
      </c>
      <c r="D9" s="248"/>
      <c r="E9" s="267"/>
      <c r="F9" s="257"/>
    </row>
    <row r="10" spans="1:6" x14ac:dyDescent="0.2">
      <c r="A10" s="257"/>
      <c r="B10" s="266"/>
      <c r="C10" s="280">
        <v>0</v>
      </c>
      <c r="D10" s="248"/>
      <c r="E10" s="267"/>
      <c r="F10" s="257"/>
    </row>
    <row r="11" spans="1:6" x14ac:dyDescent="0.2">
      <c r="A11" s="257"/>
      <c r="B11" s="266"/>
      <c r="C11" s="280">
        <v>0</v>
      </c>
      <c r="D11" s="248"/>
      <c r="E11" s="267"/>
      <c r="F11" s="257"/>
    </row>
    <row r="12" spans="1:6" x14ac:dyDescent="0.2">
      <c r="A12" s="257"/>
      <c r="B12" s="266"/>
      <c r="C12" s="280">
        <v>0</v>
      </c>
      <c r="D12" s="248"/>
      <c r="E12" s="267"/>
      <c r="F12" s="257"/>
    </row>
    <row r="13" spans="1:6" x14ac:dyDescent="0.2">
      <c r="A13" s="257"/>
      <c r="B13" s="266"/>
      <c r="C13" s="280">
        <v>0</v>
      </c>
      <c r="D13" s="248"/>
      <c r="E13" s="267"/>
      <c r="F13" s="257"/>
    </row>
    <row r="14" spans="1:6" x14ac:dyDescent="0.2">
      <c r="A14" s="257"/>
      <c r="B14" s="266"/>
      <c r="C14" s="280">
        <v>0</v>
      </c>
      <c r="D14" s="248"/>
      <c r="E14" s="267"/>
      <c r="F14" s="257"/>
    </row>
    <row r="15" spans="1:6" x14ac:dyDescent="0.2">
      <c r="A15" s="257"/>
      <c r="B15" s="266"/>
      <c r="C15" s="280">
        <v>0</v>
      </c>
      <c r="D15" s="248"/>
      <c r="E15" s="267"/>
      <c r="F15" s="257"/>
    </row>
    <row r="16" spans="1:6" x14ac:dyDescent="0.2">
      <c r="A16" s="257"/>
      <c r="B16" s="266"/>
      <c r="C16" s="280">
        <v>0</v>
      </c>
      <c r="D16" s="248"/>
      <c r="E16" s="267"/>
      <c r="F16" s="257"/>
    </row>
    <row r="17" spans="1:6" x14ac:dyDescent="0.2">
      <c r="A17" s="257"/>
      <c r="B17" s="266"/>
      <c r="C17" s="280">
        <v>0</v>
      </c>
      <c r="D17" s="248"/>
      <c r="E17" s="267"/>
      <c r="F17" s="257"/>
    </row>
    <row r="18" spans="1:6" x14ac:dyDescent="0.2">
      <c r="A18" s="257"/>
      <c r="B18" s="266"/>
      <c r="C18" s="280">
        <v>0</v>
      </c>
      <c r="D18" s="248"/>
      <c r="E18" s="267"/>
      <c r="F18" s="257"/>
    </row>
    <row r="19" spans="1:6" x14ac:dyDescent="0.2">
      <c r="A19" s="257"/>
      <c r="B19" s="266"/>
      <c r="C19" s="280">
        <v>0</v>
      </c>
      <c r="D19" s="248"/>
      <c r="E19" s="267"/>
      <c r="F19" s="257"/>
    </row>
    <row r="20" spans="1:6" x14ac:dyDescent="0.2">
      <c r="A20" s="257"/>
      <c r="B20" s="266"/>
      <c r="C20" s="280">
        <v>0</v>
      </c>
      <c r="D20" s="248"/>
      <c r="E20" s="267"/>
      <c r="F20" s="257"/>
    </row>
    <row r="21" spans="1:6" x14ac:dyDescent="0.2">
      <c r="A21" s="257"/>
      <c r="B21" s="266"/>
      <c r="C21" s="280">
        <v>0</v>
      </c>
      <c r="D21" s="248"/>
      <c r="E21" s="267"/>
      <c r="F21" s="257"/>
    </row>
    <row r="22" spans="1:6" x14ac:dyDescent="0.2">
      <c r="A22" s="257"/>
      <c r="B22" s="266"/>
      <c r="C22" s="280">
        <v>0</v>
      </c>
      <c r="D22" s="248"/>
      <c r="E22" s="267"/>
      <c r="F22" s="257"/>
    </row>
    <row r="23" spans="1:6" x14ac:dyDescent="0.2">
      <c r="A23" s="257"/>
      <c r="B23" s="266"/>
      <c r="C23" s="280">
        <v>0</v>
      </c>
      <c r="D23" s="248"/>
      <c r="E23" s="267"/>
      <c r="F23" s="257"/>
    </row>
    <row r="24" spans="1:6" x14ac:dyDescent="0.2">
      <c r="A24" s="257"/>
      <c r="B24" s="266"/>
      <c r="C24" s="280">
        <v>0</v>
      </c>
      <c r="D24" s="248"/>
      <c r="E24" s="267"/>
      <c r="F24" s="257"/>
    </row>
    <row r="25" spans="1:6" x14ac:dyDescent="0.2">
      <c r="A25" s="257"/>
      <c r="B25" s="266"/>
      <c r="C25" s="280">
        <v>0</v>
      </c>
      <c r="D25" s="248"/>
      <c r="E25" s="267"/>
      <c r="F25" s="257"/>
    </row>
    <row r="26" spans="1:6" x14ac:dyDescent="0.2">
      <c r="A26" s="257"/>
      <c r="B26" s="266"/>
      <c r="C26" s="280">
        <v>0</v>
      </c>
      <c r="D26" s="248"/>
      <c r="E26" s="267"/>
      <c r="F26" s="257"/>
    </row>
    <row r="27" spans="1:6" x14ac:dyDescent="0.2">
      <c r="A27" s="257"/>
      <c r="B27" s="266"/>
      <c r="C27" s="280">
        <v>0</v>
      </c>
      <c r="D27" s="248"/>
      <c r="E27" s="267"/>
      <c r="F27" s="257"/>
    </row>
    <row r="28" spans="1:6" ht="15" thickBot="1" x14ac:dyDescent="0.25">
      <c r="A28" s="257"/>
      <c r="B28" s="266"/>
      <c r="C28" s="281">
        <v>0</v>
      </c>
      <c r="D28" s="282"/>
      <c r="E28" s="267"/>
      <c r="F28" s="257"/>
    </row>
    <row r="29" spans="1:6" ht="19.5" thickBot="1" x14ac:dyDescent="0.35">
      <c r="A29" s="257"/>
      <c r="B29" s="283"/>
      <c r="C29" s="196">
        <f>SUM(C6:C28)</f>
        <v>0</v>
      </c>
      <c r="D29" s="286"/>
      <c r="E29" s="267"/>
      <c r="F29" s="257"/>
    </row>
    <row r="30" spans="1:6" ht="11.25" customHeight="1" thickBot="1" x14ac:dyDescent="0.25">
      <c r="A30" s="257"/>
      <c r="B30" s="268"/>
      <c r="C30" s="269"/>
      <c r="D30" s="269"/>
      <c r="E30" s="270"/>
      <c r="F30" s="257"/>
    </row>
    <row r="31" spans="1:6" x14ac:dyDescent="0.2">
      <c r="A31" s="257"/>
      <c r="B31" s="257"/>
      <c r="C31" s="257"/>
      <c r="D31" s="257"/>
      <c r="E31" s="257"/>
      <c r="F31" s="257"/>
    </row>
  </sheetData>
  <dataValidations count="1">
    <dataValidation allowBlank="1" showInputMessage="1" showErrorMessage="1" promptTitle="dfsdfsdfsd" sqref="C6"/>
  </dataValidation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2014-08-16 Nds EHB_Marktraumumstellung_19_EnWG"/>
    <f:field ref="objsubject" par="" edit="true" text=""/>
    <f:field ref="objcreatedby" par="" text="Mevißen, Nora"/>
    <f:field ref="objcreatedat" par="" text="19.08.2014 10:10:24"/>
    <f:field ref="objchangedby" par="" text="Mevißen, Nora"/>
    <f:field ref="objmodifiedat" par="" text="19.08.2014 10:10:24"/>
    <f:field ref="doc_FSCFOLIO_1_1001_FieldDocumentNumber" par="" text=""/>
    <f:field ref="doc_FSCFOLIO_1_1001_FieldSubject" par="" edit="true" text=""/>
    <f:field ref="FSCFOLIO_1_1001_FieldCurrentUser" par="" text="Anke Weber"/>
    <f:field ref="CCAPRECONFIG_15_1001_Objektname" par="" edit="true" text="2014-08-16 Nds EHB_Marktraumumstellung_19_EnWG"/>
    <f:field ref="DEPRECONFIG_15_1001_Objektname" par="" edit="true" text="2014-08-16 Nds EHB_Marktraumumstellung_19_EnWG"/>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DEPRECONFIG_15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9</vt:i4>
      </vt:variant>
    </vt:vector>
  </HeadingPairs>
  <TitlesOfParts>
    <vt:vector size="20" baseType="lpstr">
      <vt:lpstr>A.0_Ausfuellhilfe</vt:lpstr>
      <vt:lpstr>A.1_Allgemeine_Informationen</vt:lpstr>
      <vt:lpstr>A.2_Waelzungskosten</vt:lpstr>
      <vt:lpstr>B.1_Ist_BAB_2017</vt:lpstr>
      <vt:lpstr>B.2_RechtUndBeratung</vt:lpstr>
      <vt:lpstr>B.3_Ist_AKHK_2017</vt:lpstr>
      <vt:lpstr>B.4_Ist_kalk_GewSt_2017</vt:lpstr>
      <vt:lpstr>C.1_Plan_BAB_2019</vt:lpstr>
      <vt:lpstr>C.2_RechtUndBeratung</vt:lpstr>
      <vt:lpstr>D_Nutzungsdauern</vt:lpstr>
      <vt:lpstr>E_Anmerkungen</vt:lpstr>
      <vt:lpstr>A.0_Ausfuellhilfe!Druckbereich</vt:lpstr>
      <vt:lpstr>A.1_Allgemeine_Informationen!Druckbereich</vt:lpstr>
      <vt:lpstr>A.2_Waelzungskosten!Druckbereich</vt:lpstr>
      <vt:lpstr>B.1_Ist_BAB_2017!Druckbereich</vt:lpstr>
      <vt:lpstr>D_Nutzungsdauern!Druckbereich</vt:lpstr>
      <vt:lpstr>E_Anmerkungen!Druckbereich</vt:lpstr>
      <vt:lpstr>Gaspool</vt:lpstr>
      <vt:lpstr>Marktgebiete</vt:lpstr>
      <vt:lpstr>NCG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611-3</dc:creator>
  <cp:lastModifiedBy>Wende, Susanne (MU)</cp:lastModifiedBy>
  <cp:lastPrinted>2018-07-19T11:53:13Z</cp:lastPrinted>
  <dcterms:created xsi:type="dcterms:W3CDTF">2014-07-10T08:23:51Z</dcterms:created>
  <dcterms:modified xsi:type="dcterms:W3CDTF">2018-07-31T09:48:36Z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FGNIEDERSACHSEN@15.1700:DocumentFileReference">
    <vt:lpwstr/>
  </property>
  <property fmtid="{D5CDD505-2E9C-101B-9397-08002B2CF9AE}" pid="3" name="FSC#CFGNIEDERSACHSEN@15.1700:ProcedureFileReference">
    <vt:lpwstr/>
  </property>
  <property fmtid="{D5CDD505-2E9C-101B-9397-08002B2CF9AE}" pid="4" name="FSC#CFGNIEDERSACHSEN@15.1700:FileFileReference">
    <vt:lpwstr/>
  </property>
  <property fmtid="{D5CDD505-2E9C-101B-9397-08002B2CF9AE}" pid="5" name="FSC#CFGNIEDERSACHSEN@15.1700:DocumentShortFileSubject">
    <vt:lpwstr/>
  </property>
  <property fmtid="{D5CDD505-2E9C-101B-9397-08002B2CF9AE}" pid="6" name="FSC#CFGNIEDERSACHSEN@15.1700:ProcedureShortFileSubject">
    <vt:lpwstr/>
  </property>
  <property fmtid="{D5CDD505-2E9C-101B-9397-08002B2CF9AE}" pid="7" name="FSC#CFGNIEDERSACHSEN@15.1700:ProcLegislativePeriod">
    <vt:lpwstr/>
  </property>
  <property fmtid="{D5CDD505-2E9C-101B-9397-08002B2CF9AE}" pid="8" name="FSC#CFGNIEDERSACHSEN@15.1700:ProcLeadingSection">
    <vt:lpwstr/>
  </property>
  <property fmtid="{D5CDD505-2E9C-101B-9397-08002B2CF9AE}" pid="9" name="FSC#CFGNIEDERSACHSEN@15.1700:ProcParticipatingSections">
    <vt:lpwstr/>
  </property>
  <property fmtid="{D5CDD505-2E9C-101B-9397-08002B2CF9AE}" pid="10" name="FSC#CFGNIEDERSACHSEN@15.1700:ProcLeadingDepartment">
    <vt:lpwstr/>
  </property>
  <property fmtid="{D5CDD505-2E9C-101B-9397-08002B2CF9AE}" pid="11" name="FSC#CFGNIEDERSACHSEN@15.1700:ProcParticipatingDepartments">
    <vt:lpwstr/>
  </property>
  <property fmtid="{D5CDD505-2E9C-101B-9397-08002B2CF9AE}" pid="12" name="FSC#CFGNIEDERSACHSEN@15.1700:ProcFileSuffixLT">
    <vt:lpwstr/>
  </property>
  <property fmtid="{D5CDD505-2E9C-101B-9397-08002B2CF9AE}" pid="13" name="FSC#CFGNIEDERSACHSEN@15.1700:ProcInputNumber">
    <vt:lpwstr/>
  </property>
  <property fmtid="{D5CDD505-2E9C-101B-9397-08002B2CF9AE}" pid="14" name="FSC#CFGNIEDERSACHSEN@15.1700:ProcInitiator">
    <vt:lpwstr/>
  </property>
  <property fmtid="{D5CDD505-2E9C-101B-9397-08002B2CF9AE}" pid="15" name="FSC#CFGNIEDERSACHSEN@15.1700:ProcPrintings">
    <vt:lpwstr/>
  </property>
  <property fmtid="{D5CDD505-2E9C-101B-9397-08002B2CF9AE}" pid="16" name="FSC#CFGNIEDERSACHSEN@15.1700:ProcResubmission">
    <vt:lpwstr/>
  </property>
  <property fmtid="{D5CDD505-2E9C-101B-9397-08002B2CF9AE}" pid="17" name="FSC#CFGNIEDERSACHSEN@15.1700:ProcExternalDeadline">
    <vt:lpwstr/>
  </property>
  <property fmtid="{D5CDD505-2E9C-101B-9397-08002B2CF9AE}" pid="18" name="FSC#CFGNIEDERSACHSEN@15.1700:ProcRoutine">
    <vt:lpwstr/>
  </property>
  <property fmtid="{D5CDD505-2E9C-101B-9397-08002B2CF9AE}" pid="19" name="FSC#CFGBAYERN@15.1400:BankDetailsIDOwnerGroup">
    <vt:lpwstr/>
  </property>
  <property fmtid="{D5CDD505-2E9C-101B-9397-08002B2CF9AE}" pid="20" name="FSC#CFGBAYERN@15.1400:BankDetailsIDOwner">
    <vt:lpwstr/>
  </property>
  <property fmtid="{D5CDD505-2E9C-101B-9397-08002B2CF9AE}" pid="21" name="FSC#CFGBAYERN@15.1400:BankDetailsOwnerGroup">
    <vt:lpwstr/>
  </property>
  <property fmtid="{D5CDD505-2E9C-101B-9397-08002B2CF9AE}" pid="22" name="FSC#CFGBAYERN@15.1400:BankDetailsOwner">
    <vt:lpwstr/>
  </property>
  <property fmtid="{D5CDD505-2E9C-101B-9397-08002B2CF9AE}" pid="23" name="FSC#CFGBAYERN@15.1400:DocumentFileUrgency">
    <vt:lpwstr/>
  </property>
  <property fmtid="{D5CDD505-2E9C-101B-9397-08002B2CF9AE}" pid="24" name="FSC#CFGBAYERN@15.1400:IncAttachments">
    <vt:lpwstr/>
  </property>
  <property fmtid="{D5CDD505-2E9C-101B-9397-08002B2CF9AE}" pid="25" name="FSC#CFGBAYERN@15.1400:VisitingHoursOwnerGroup">
    <vt:lpwstr/>
  </property>
  <property fmtid="{D5CDD505-2E9C-101B-9397-08002B2CF9AE}" pid="26" name="FSC#CFGBAYERN@15.1400:DocumentFileSubject">
    <vt:lpwstr/>
  </property>
  <property fmtid="{D5CDD505-2E9C-101B-9397-08002B2CF9AE}" pid="27" name="FSC#CFGBAYERN@15.1400:FileSubject">
    <vt:lpwstr/>
  </property>
  <property fmtid="{D5CDD505-2E9C-101B-9397-08002B2CF9AE}" pid="28" name="FSC#CFGBAYERN@15.1400:BankDetailsBICOwnerGroup">
    <vt:lpwstr/>
  </property>
  <property fmtid="{D5CDD505-2E9C-101B-9397-08002B2CF9AE}" pid="29" name="FSC#CFGBAYERN@15.1400:BankDetailsBICOwner">
    <vt:lpwstr/>
  </property>
  <property fmtid="{D5CDD505-2E9C-101B-9397-08002B2CF9AE}" pid="30" name="FSC#CFGBAYERN@15.1400:AddrDate">
    <vt:lpwstr/>
  </property>
  <property fmtid="{D5CDD505-2E9C-101B-9397-08002B2CF9AE}" pid="31" name="FSC#CFGBAYERN@15.1400:OwnerGroupOfficeBuilding">
    <vt:lpwstr/>
  </property>
  <property fmtid="{D5CDD505-2E9C-101B-9397-08002B2CF9AE}" pid="32" name="FSC#CFGBAYERN@15.1400:OwnerOfficeBuilding">
    <vt:lpwstr/>
  </property>
  <property fmtid="{D5CDD505-2E9C-101B-9397-08002B2CF9AE}" pid="33" name="FSC#CFGBAYERN@15.1400:OwnerName">
    <vt:lpwstr/>
  </property>
  <property fmtid="{D5CDD505-2E9C-101B-9397-08002B2CF9AE}" pid="34" name="FSC#CFGBAYERN@15.1400:OwnerFunction">
    <vt:lpwstr/>
  </property>
  <property fmtid="{D5CDD505-2E9C-101B-9397-08002B2CF9AE}" pid="35" name="FSC#CFGBAYERN@15.1400:OwnerGender">
    <vt:lpwstr/>
  </property>
  <property fmtid="{D5CDD505-2E9C-101B-9397-08002B2CF9AE}" pid="36" name="FSC#CFGBAYERN@15.1400:OwnerJobTitle">
    <vt:lpwstr/>
  </property>
  <property fmtid="{D5CDD505-2E9C-101B-9397-08002B2CF9AE}" pid="37" name="FSC#CFGBAYERN@15.1400:OwnerSurName">
    <vt:lpwstr/>
  </property>
  <property fmtid="{D5CDD505-2E9C-101B-9397-08002B2CF9AE}" pid="38" name="FSC#CFGBAYERN@15.1400:OwnerNameAffix">
    <vt:lpwstr/>
  </property>
  <property fmtid="{D5CDD505-2E9C-101B-9397-08002B2CF9AE}" pid="39" name="FSC#CFGBAYERN@15.1400:OwnerTitle">
    <vt:lpwstr/>
  </property>
  <property fmtid="{D5CDD505-2E9C-101B-9397-08002B2CF9AE}" pid="40" name="FSC#CFGBAYERN@15.1400:OwnerFirstName">
    <vt:lpwstr/>
  </property>
  <property fmtid="{D5CDD505-2E9C-101B-9397-08002B2CF9AE}" pid="41" name="FSC#CFGBAYERN@15.1400:EmailOwnerGroup">
    <vt:lpwstr/>
  </property>
  <property fmtid="{D5CDD505-2E9C-101B-9397-08002B2CF9AE}" pid="42" name="FSC#CFGBAYERN@15.1400:EmailOwner">
    <vt:lpwstr/>
  </property>
  <property fmtid="{D5CDD505-2E9C-101B-9397-08002B2CF9AE}" pid="43" name="FSC#CFGBAYERN@15.1400:Recipients">
    <vt:lpwstr/>
  </property>
  <property fmtid="{D5CDD505-2E9C-101B-9397-08002B2CF9AE}" pid="44" name="FSC#CFGBAYERN@15.1400:RecipientsBlocked">
    <vt:lpwstr/>
  </property>
  <property fmtid="{D5CDD505-2E9C-101B-9397-08002B2CF9AE}" pid="45" name="FSC#CFGBAYERN@15.1400:FaxNumberOwnerGroup">
    <vt:lpwstr/>
  </property>
  <property fmtid="{D5CDD505-2E9C-101B-9397-08002B2CF9AE}" pid="46" name="FSC#CFGBAYERN@15.1400:FaxNumberOwner">
    <vt:lpwstr/>
  </property>
  <property fmtid="{D5CDD505-2E9C-101B-9397-08002B2CF9AE}" pid="47" name="FSC#CFGBAYERN@15.1400:ForeignNr">
    <vt:lpwstr/>
  </property>
  <property fmtid="{D5CDD505-2E9C-101B-9397-08002B2CF9AE}" pid="48" name="FSC#CFGBAYERN@15.1400:BankDetailsIBANOwnerGroup">
    <vt:lpwstr/>
  </property>
  <property fmtid="{D5CDD505-2E9C-101B-9397-08002B2CF9AE}" pid="49" name="FSC#CFGBAYERN@15.1400:BankDetailsIBANOwner">
    <vt:lpwstr/>
  </property>
  <property fmtid="{D5CDD505-2E9C-101B-9397-08002B2CF9AE}" pid="50" name="FSC#CFGBAYERN@15.1400:BankDetailsNameOwnerGroup">
    <vt:lpwstr/>
  </property>
  <property fmtid="{D5CDD505-2E9C-101B-9397-08002B2CF9AE}" pid="51" name="FSC#CFGBAYERN@15.1400:BankDetailsNameOwner">
    <vt:lpwstr/>
  </property>
  <property fmtid="{D5CDD505-2E9C-101B-9397-08002B2CF9AE}" pid="52" name="FSC#CFGBAYERN@15.1400:BankDetailsOwnerOwnerGroup">
    <vt:lpwstr/>
  </property>
  <property fmtid="{D5CDD505-2E9C-101B-9397-08002B2CF9AE}" pid="53" name="FSC#CFGBAYERN@15.1400:BankDetailsOwnerOwner">
    <vt:lpwstr/>
  </property>
  <property fmtid="{D5CDD505-2E9C-101B-9397-08002B2CF9AE}" pid="54" name="FSC#CFGBAYERN@15.1400:BankDetailsAccountOwnerGroup">
    <vt:lpwstr/>
  </property>
  <property fmtid="{D5CDD505-2E9C-101B-9397-08002B2CF9AE}" pid="55" name="FSC#CFGBAYERN@15.1400:BankDetailsAccountOwner">
    <vt:lpwstr/>
  </property>
  <property fmtid="{D5CDD505-2E9C-101B-9397-08002B2CF9AE}" pid="56" name="FSC#CFGBAYERN@15.1400:CopyRecipients">
    <vt:lpwstr/>
  </property>
  <property fmtid="{D5CDD505-2E9C-101B-9397-08002B2CF9AE}" pid="57" name="FSC#CFGBAYERN@15.1400:CopyRecipientsBlocked">
    <vt:lpwstr/>
  </property>
  <property fmtid="{D5CDD505-2E9C-101B-9397-08002B2CF9AE}" pid="58" name="FSC#CFGBAYERN@15.1400:DocumentName">
    <vt:lpwstr/>
  </property>
  <property fmtid="{D5CDD505-2E9C-101B-9397-08002B2CF9AE}" pid="59" name="FSC#CFGBAYERN@15.1400:OrganizationOwnerGroup">
    <vt:lpwstr/>
  </property>
  <property fmtid="{D5CDD505-2E9C-101B-9397-08002B2CF9AE}" pid="60" name="FSC#CFGBAYERN@15.1400:SignFinalVersionByJobTitle">
    <vt:lpwstr/>
  </property>
  <property fmtid="{D5CDD505-2E9C-101B-9397-08002B2CF9AE}" pid="61" name="FSC#CFGBAYERN@15.1400:SignFinalVersionByFunction">
    <vt:lpwstr/>
  </property>
  <property fmtid="{D5CDD505-2E9C-101B-9397-08002B2CF9AE}" pid="62" name="FSC#CFGBAYERN@15.1400:SignFinalVersionBySurname">
    <vt:lpwstr/>
  </property>
  <property fmtid="{D5CDD505-2E9C-101B-9397-08002B2CF9AE}" pid="63" name="FSC#CFGBAYERN@15.1400:SignFinalVersionByNameAffix">
    <vt:lpwstr/>
  </property>
  <property fmtid="{D5CDD505-2E9C-101B-9397-08002B2CF9AE}" pid="64" name="FSC#CFGBAYERN@15.1400:SignFinalVersionByTitle">
    <vt:lpwstr/>
  </property>
  <property fmtid="{D5CDD505-2E9C-101B-9397-08002B2CF9AE}" pid="65" name="FSC#CFGBAYERN@15.1400:SignFinalVersionByFirstname">
    <vt:lpwstr/>
  </property>
  <property fmtid="{D5CDD505-2E9C-101B-9397-08002B2CF9AE}" pid="66" name="FSC#CFGBAYERN@15.1400:TelNumberOwnerGroup">
    <vt:lpwstr/>
  </property>
  <property fmtid="{D5CDD505-2E9C-101B-9397-08002B2CF9AE}" pid="67" name="FSC#CFGBAYERN@15.1400:TelNumberOwner">
    <vt:lpwstr/>
  </property>
  <property fmtid="{D5CDD505-2E9C-101B-9397-08002B2CF9AE}" pid="68" name="FSC#CFGBAYERN@15.1400:TelNumberOwnerMobile">
    <vt:lpwstr/>
  </property>
  <property fmtid="{D5CDD505-2E9C-101B-9397-08002B2CF9AE}" pid="69" name="FSC#CFGBAYERN@15.1400:TelNumberOwnerPrivate">
    <vt:lpwstr/>
  </property>
  <property fmtid="{D5CDD505-2E9C-101B-9397-08002B2CF9AE}" pid="70" name="FSC#CFGBAYERN@15.1400:URLOwnerGroup">
    <vt:lpwstr/>
  </property>
  <property fmtid="{D5CDD505-2E9C-101B-9397-08002B2CF9AE}" pid="71" name="FSC#CFGBAYERN@15.1400:TransportConnectionOwnerGroup">
    <vt:lpwstr/>
  </property>
  <property fmtid="{D5CDD505-2E9C-101B-9397-08002B2CF9AE}" pid="72" name="FSC#CFGBAYERN@15.1400:OwnerRoomNumber">
    <vt:lpwstr/>
  </property>
  <property fmtid="{D5CDD505-2E9C-101B-9397-08002B2CF9AE}" pid="73" name="FSC#CFGNIEDERSACHSEN@15.1700:ProcedureSubject">
    <vt:lpwstr/>
  </property>
  <property fmtid="{D5CDD505-2E9C-101B-9397-08002B2CF9AE}" pid="74" name="FSC#COOELAK@1.1001:Subject">
    <vt:lpwstr/>
  </property>
  <property fmtid="{D5CDD505-2E9C-101B-9397-08002B2CF9AE}" pid="75" name="FSC#COOELAK@1.1001:FileReference">
    <vt:lpwstr/>
  </property>
  <property fmtid="{D5CDD505-2E9C-101B-9397-08002B2CF9AE}" pid="76" name="FSC#COOELAK@1.1001:FileRefYear">
    <vt:lpwstr/>
  </property>
  <property fmtid="{D5CDD505-2E9C-101B-9397-08002B2CF9AE}" pid="77" name="FSC#COOELAK@1.1001:FileRefOrdinal">
    <vt:lpwstr/>
  </property>
  <property fmtid="{D5CDD505-2E9C-101B-9397-08002B2CF9AE}" pid="78" name="FSC#COOELAK@1.1001:FileRefOU">
    <vt:lpwstr/>
  </property>
  <property fmtid="{D5CDD505-2E9C-101B-9397-08002B2CF9AE}" pid="79" name="FSC#COOELAK@1.1001:Organization">
    <vt:lpwstr/>
  </property>
  <property fmtid="{D5CDD505-2E9C-101B-9397-08002B2CF9AE}" pid="80" name="FSC#COOELAK@1.1001:Owner">
    <vt:lpwstr>Mevißen Nora</vt:lpwstr>
  </property>
  <property fmtid="{D5CDD505-2E9C-101B-9397-08002B2CF9AE}" pid="81" name="FSC#COOELAK@1.1001:OwnerExtension">
    <vt:lpwstr>(0511) 1200</vt:lpwstr>
  </property>
  <property fmtid="{D5CDD505-2E9C-101B-9397-08002B2CF9AE}" pid="82" name="FSC#COOELAK@1.1001:OwnerFaxExtension">
    <vt:lpwstr/>
  </property>
  <property fmtid="{D5CDD505-2E9C-101B-9397-08002B2CF9AE}" pid="83" name="FSC#COOELAK@1.1001:DispatchedBy">
    <vt:lpwstr/>
  </property>
  <property fmtid="{D5CDD505-2E9C-101B-9397-08002B2CF9AE}" pid="84" name="FSC#COOELAK@1.1001:DispatchedAt">
    <vt:lpwstr/>
  </property>
  <property fmtid="{D5CDD505-2E9C-101B-9397-08002B2CF9AE}" pid="85" name="FSC#COOELAK@1.1001:ApprovedBy">
    <vt:lpwstr/>
  </property>
  <property fmtid="{D5CDD505-2E9C-101B-9397-08002B2CF9AE}" pid="86" name="FSC#COOELAK@1.1001:ApprovedAt">
    <vt:lpwstr/>
  </property>
  <property fmtid="{D5CDD505-2E9C-101B-9397-08002B2CF9AE}" pid="87" name="FSC#COOELAK@1.1001:Department">
    <vt:lpwstr>Ref55 (Referat 55)</vt:lpwstr>
  </property>
  <property fmtid="{D5CDD505-2E9C-101B-9397-08002B2CF9AE}" pid="88" name="FSC#COOELAK@1.1001:CreatedAt">
    <vt:lpwstr>19.08.2014</vt:lpwstr>
  </property>
  <property fmtid="{D5CDD505-2E9C-101B-9397-08002B2CF9AE}" pid="89" name="FSC#COOELAK@1.1001:OU">
    <vt:lpwstr>Ref55 (Referat 55)</vt:lpwstr>
  </property>
  <property fmtid="{D5CDD505-2E9C-101B-9397-08002B2CF9AE}" pid="90" name="FSC#COOELAK@1.1001:Priority">
    <vt:lpwstr> ()</vt:lpwstr>
  </property>
  <property fmtid="{D5CDD505-2E9C-101B-9397-08002B2CF9AE}" pid="91" name="FSC#COOELAK@1.1001:ObjBarCode">
    <vt:lpwstr>*COO.5000.101.5.558441*</vt:lpwstr>
  </property>
  <property fmtid="{D5CDD505-2E9C-101B-9397-08002B2CF9AE}" pid="92" name="FSC#COOELAK@1.1001:RefBarCode">
    <vt:lpwstr/>
  </property>
  <property fmtid="{D5CDD505-2E9C-101B-9397-08002B2CF9AE}" pid="93" name="FSC#COOELAK@1.1001:FileRefBarCode">
    <vt:lpwstr>**</vt:lpwstr>
  </property>
  <property fmtid="{D5CDD505-2E9C-101B-9397-08002B2CF9AE}" pid="94" name="FSC#COOELAK@1.1001:ExternalRef">
    <vt:lpwstr/>
  </property>
  <property fmtid="{D5CDD505-2E9C-101B-9397-08002B2CF9AE}" pid="95" name="FSC#COOELAK@1.1001:IncomingNumber">
    <vt:lpwstr/>
  </property>
  <property fmtid="{D5CDD505-2E9C-101B-9397-08002B2CF9AE}" pid="96" name="FSC#COOELAK@1.1001:IncomingSubject">
    <vt:lpwstr/>
  </property>
  <property fmtid="{D5CDD505-2E9C-101B-9397-08002B2CF9AE}" pid="97" name="FSC#COOELAK@1.1001:ProcessResponsible">
    <vt:lpwstr/>
  </property>
  <property fmtid="{D5CDD505-2E9C-101B-9397-08002B2CF9AE}" pid="98" name="FSC#COOELAK@1.1001:ProcessResponsiblePhone">
    <vt:lpwstr/>
  </property>
  <property fmtid="{D5CDD505-2E9C-101B-9397-08002B2CF9AE}" pid="99" name="FSC#COOELAK@1.1001:ProcessResponsibleMail">
    <vt:lpwstr/>
  </property>
  <property fmtid="{D5CDD505-2E9C-101B-9397-08002B2CF9AE}" pid="100" name="FSC#COOELAK@1.1001:ProcessResponsibleFax">
    <vt:lpwstr/>
  </property>
  <property fmtid="{D5CDD505-2E9C-101B-9397-08002B2CF9AE}" pid="101" name="FSC#COOELAK@1.1001:ApproverFirstName">
    <vt:lpwstr/>
  </property>
  <property fmtid="{D5CDD505-2E9C-101B-9397-08002B2CF9AE}" pid="102" name="FSC#COOELAK@1.1001:ApproverSurName">
    <vt:lpwstr/>
  </property>
  <property fmtid="{D5CDD505-2E9C-101B-9397-08002B2CF9AE}" pid="103" name="FSC#COOELAK@1.1001:ApproverTitle">
    <vt:lpwstr/>
  </property>
  <property fmtid="{D5CDD505-2E9C-101B-9397-08002B2CF9AE}" pid="104" name="FSC#COOELAK@1.1001:ExternalDate">
    <vt:lpwstr/>
  </property>
  <property fmtid="{D5CDD505-2E9C-101B-9397-08002B2CF9AE}" pid="105" name="FSC#COOELAK@1.1001:SettlementApprovedAt">
    <vt:lpwstr/>
  </property>
  <property fmtid="{D5CDD505-2E9C-101B-9397-08002B2CF9AE}" pid="106" name="FSC#COOELAK@1.1001:BaseNumber">
    <vt:lpwstr/>
  </property>
  <property fmtid="{D5CDD505-2E9C-101B-9397-08002B2CF9AE}" pid="107" name="FSC#COOELAK@1.1001:CurrentUserRolePos">
    <vt:lpwstr>Bearbeiter/-in (Reg)</vt:lpwstr>
  </property>
  <property fmtid="{D5CDD505-2E9C-101B-9397-08002B2CF9AE}" pid="108" name="FSC#COOELAK@1.1001:CurrentUserEmail">
    <vt:lpwstr>anke.weber@mu.niedersachsen.de</vt:lpwstr>
  </property>
  <property fmtid="{D5CDD505-2E9C-101B-9397-08002B2CF9AE}" pid="109" name="FSC#ELAKGOV@1.1001:PersonalSubjGender">
    <vt:lpwstr/>
  </property>
  <property fmtid="{D5CDD505-2E9C-101B-9397-08002B2CF9AE}" pid="110" name="FSC#ELAKGOV@1.1001:PersonalSubjFirstName">
    <vt:lpwstr/>
  </property>
  <property fmtid="{D5CDD505-2E9C-101B-9397-08002B2CF9AE}" pid="111" name="FSC#ELAKGOV@1.1001:PersonalSubjSurName">
    <vt:lpwstr/>
  </property>
  <property fmtid="{D5CDD505-2E9C-101B-9397-08002B2CF9AE}" pid="112" name="FSC#ELAKGOV@1.1001:PersonalSubjSalutation">
    <vt:lpwstr/>
  </property>
  <property fmtid="{D5CDD505-2E9C-101B-9397-08002B2CF9AE}" pid="113" name="FSC#ELAKGOV@1.1001:PersonalSubjAddress">
    <vt:lpwstr/>
  </property>
  <property fmtid="{D5CDD505-2E9C-101B-9397-08002B2CF9AE}" pid="114" name="FSC#ATSTATECFG@1.1001:Office">
    <vt:lpwstr/>
  </property>
  <property fmtid="{D5CDD505-2E9C-101B-9397-08002B2CF9AE}" pid="115" name="FSC#ATSTATECFG@1.1001:Agent">
    <vt:lpwstr/>
  </property>
  <property fmtid="{D5CDD505-2E9C-101B-9397-08002B2CF9AE}" pid="116" name="FSC#ATSTATECFG@1.1001:AgentPhone">
    <vt:lpwstr/>
  </property>
  <property fmtid="{D5CDD505-2E9C-101B-9397-08002B2CF9AE}" pid="117" name="FSC#ATSTATECFG@1.1001:DepartmentFax">
    <vt:lpwstr/>
  </property>
  <property fmtid="{D5CDD505-2E9C-101B-9397-08002B2CF9AE}" pid="118" name="FSC#ATSTATECFG@1.1001:DepartmentEmail">
    <vt:lpwstr/>
  </property>
  <property fmtid="{D5CDD505-2E9C-101B-9397-08002B2CF9AE}" pid="119" name="FSC#ATSTATECFG@1.1001:SubfileDate">
    <vt:lpwstr/>
  </property>
  <property fmtid="{D5CDD505-2E9C-101B-9397-08002B2CF9AE}" pid="120" name="FSC#ATSTATECFG@1.1001:SubfileSubject">
    <vt:lpwstr/>
  </property>
  <property fmtid="{D5CDD505-2E9C-101B-9397-08002B2CF9AE}" pid="121" name="FSC#ATSTATECFG@1.1001:DepartmentZipCode">
    <vt:lpwstr/>
  </property>
  <property fmtid="{D5CDD505-2E9C-101B-9397-08002B2CF9AE}" pid="122" name="FSC#ATSTATECFG@1.1001:DepartmentCountry">
    <vt:lpwstr/>
  </property>
  <property fmtid="{D5CDD505-2E9C-101B-9397-08002B2CF9AE}" pid="123" name="FSC#ATSTATECFG@1.1001:DepartmentCity">
    <vt:lpwstr/>
  </property>
  <property fmtid="{D5CDD505-2E9C-101B-9397-08002B2CF9AE}" pid="124" name="FSC#ATSTATECFG@1.1001:DepartmentStreet">
    <vt:lpwstr/>
  </property>
  <property fmtid="{D5CDD505-2E9C-101B-9397-08002B2CF9AE}" pid="125" name="FSC#ATSTATECFG@1.1001:DepartmentDVR">
    <vt:lpwstr/>
  </property>
  <property fmtid="{D5CDD505-2E9C-101B-9397-08002B2CF9AE}" pid="126" name="FSC#ATSTATECFG@1.1001:DepartmentUID">
    <vt:lpwstr/>
  </property>
  <property fmtid="{D5CDD505-2E9C-101B-9397-08002B2CF9AE}" pid="127" name="FSC#ATSTATECFG@1.1001:SubfileReference">
    <vt:lpwstr/>
  </property>
  <property fmtid="{D5CDD505-2E9C-101B-9397-08002B2CF9AE}" pid="128" name="FSC#ATSTATECFG@1.1001:Clause">
    <vt:lpwstr/>
  </property>
  <property fmtid="{D5CDD505-2E9C-101B-9397-08002B2CF9AE}" pid="129" name="FSC#ATSTATECFG@1.1001:ApprovedSignature">
    <vt:lpwstr/>
  </property>
  <property fmtid="{D5CDD505-2E9C-101B-9397-08002B2CF9AE}" pid="130" name="FSC#ATSTATECFG@1.1001:BankAccount">
    <vt:lpwstr/>
  </property>
  <property fmtid="{D5CDD505-2E9C-101B-9397-08002B2CF9AE}" pid="131" name="FSC#ATSTATECFG@1.1001:BankAccountOwner">
    <vt:lpwstr/>
  </property>
  <property fmtid="{D5CDD505-2E9C-101B-9397-08002B2CF9AE}" pid="132" name="FSC#ATSTATECFG@1.1001:BankInstitute">
    <vt:lpwstr/>
  </property>
  <property fmtid="{D5CDD505-2E9C-101B-9397-08002B2CF9AE}" pid="133" name="FSC#ATSTATECFG@1.1001:BankAccountID">
    <vt:lpwstr/>
  </property>
  <property fmtid="{D5CDD505-2E9C-101B-9397-08002B2CF9AE}" pid="134" name="FSC#ATSTATECFG@1.1001:BankAccountIBAN">
    <vt:lpwstr/>
  </property>
  <property fmtid="{D5CDD505-2E9C-101B-9397-08002B2CF9AE}" pid="135" name="FSC#ATSTATECFG@1.1001:BankAccountBIC">
    <vt:lpwstr/>
  </property>
  <property fmtid="{D5CDD505-2E9C-101B-9397-08002B2CF9AE}" pid="136" name="FSC#ATSTATECFG@1.1001:BankName">
    <vt:lpwstr/>
  </property>
  <property fmtid="{D5CDD505-2E9C-101B-9397-08002B2CF9AE}" pid="137" name="FSC#FSCGOVDE@1.1001:FileRefOUEmail">
    <vt:lpwstr/>
  </property>
  <property fmtid="{D5CDD505-2E9C-101B-9397-08002B2CF9AE}" pid="138" name="FSC#FSCGOVDE@1.1001:ProcedureReference">
    <vt:lpwstr/>
  </property>
  <property fmtid="{D5CDD505-2E9C-101B-9397-08002B2CF9AE}" pid="139" name="FSC#FSCGOVDE@1.1001:FileSubject">
    <vt:lpwstr/>
  </property>
  <property fmtid="{D5CDD505-2E9C-101B-9397-08002B2CF9AE}" pid="140" name="FSC#FSCGOVDE@1.1001:ProcedureSubject">
    <vt:lpwstr/>
  </property>
  <property fmtid="{D5CDD505-2E9C-101B-9397-08002B2CF9AE}" pid="141" name="FSC#FSCGOVDE@1.1001:SignFinalVersionBy">
    <vt:lpwstr/>
  </property>
  <property fmtid="{D5CDD505-2E9C-101B-9397-08002B2CF9AE}" pid="142" name="FSC#FSCGOVDE@1.1001:SignFinalVersionAt">
    <vt:lpwstr/>
  </property>
  <property fmtid="{D5CDD505-2E9C-101B-9397-08002B2CF9AE}" pid="143" name="FSC#FSCGOVDE@1.1001:ProcedureRefBarCode">
    <vt:lpwstr/>
  </property>
  <property fmtid="{D5CDD505-2E9C-101B-9397-08002B2CF9AE}" pid="144" name="FSC#FSCGOVDE@1.1001:FileAddSubj">
    <vt:lpwstr/>
  </property>
  <property fmtid="{D5CDD505-2E9C-101B-9397-08002B2CF9AE}" pid="145" name="FSC#FSCGOVDE@1.1001:DocumentSubj">
    <vt:lpwstr/>
  </property>
  <property fmtid="{D5CDD505-2E9C-101B-9397-08002B2CF9AE}" pid="146" name="FSC#FSCGOVDE@1.1001:FileRel">
    <vt:lpwstr/>
  </property>
  <property fmtid="{D5CDD505-2E9C-101B-9397-08002B2CF9AE}" pid="147" name="FSC#COOSYSTEM@1.1:Container">
    <vt:lpwstr>COO.5000.101.5.558441</vt:lpwstr>
  </property>
  <property fmtid="{D5CDD505-2E9C-101B-9397-08002B2CF9AE}" pid="148" name="FSC#FSCFOLIO@1.1001:docpropproject">
    <vt:lpwstr/>
  </property>
  <property fmtid="{D5CDD505-2E9C-101B-9397-08002B2CF9AE}" pid="149" name="FSC#FSCELEXDE@15.1700:AppointedDate">
    <vt:lpwstr/>
  </property>
  <property fmtid="{D5CDD505-2E9C-101B-9397-08002B2CF9AE}" pid="150" name="FSC#FSCELEXDE@15.1700:AppointedTime">
    <vt:lpwstr/>
  </property>
  <property fmtid="{D5CDD505-2E9C-101B-9397-08002B2CF9AE}" pid="151" name="FSC#FSCELEXDE@15.1700:AppointedDateDayOfWeek">
    <vt:lpwstr/>
  </property>
  <property fmtid="{D5CDD505-2E9C-101B-9397-08002B2CF9AE}" pid="152" name="FSC#FSCELEXDE@15.1700:CaucusPlace">
    <vt:lpwstr/>
  </property>
  <property fmtid="{D5CDD505-2E9C-101B-9397-08002B2CF9AE}" pid="153" name="FSC#FSCELEXDE@15.1700:AppointedSTSDate">
    <vt:lpwstr/>
  </property>
  <property fmtid="{D5CDD505-2E9C-101B-9397-08002B2CF9AE}" pid="154" name="FSC#FSCELEXDE@15.1700:AppointedSTSTime">
    <vt:lpwstr/>
  </property>
  <property fmtid="{D5CDD505-2E9C-101B-9397-08002B2CF9AE}" pid="155" name="FSC#FSCELEXDE@15.1700:AppointedSTSDateDayOfWeek">
    <vt:lpwstr/>
  </property>
  <property fmtid="{D5CDD505-2E9C-101B-9397-08002B2CF9AE}" pid="156" name="FSC#FSCELEXDE@15.1700:STSPlace">
    <vt:lpwstr/>
  </property>
</Properties>
</file>